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rycí list-stavba-1.PP" sheetId="1" state="visible" r:id="rId2"/>
    <sheet name="Rekapitulace- stavba-1.PP " sheetId="2" state="visible" r:id="rId3"/>
    <sheet name="Položky-stavba-1.PP" sheetId="3" state="visible" r:id="rId4"/>
  </sheets>
  <definedNames>
    <definedName function="false" hidden="false" localSheetId="0" name="_xlnm.Print_Area" vbProcedure="false">'Krycí list-stavba-1.PP'!$A$1:$G$45</definedName>
    <definedName function="false" hidden="false" localSheetId="2" name="_xlnm.Print_Area" vbProcedure="false">'Položky-stavba-1.PP'!$A$1:$K$151</definedName>
    <definedName function="false" hidden="false" localSheetId="2" name="_xlnm.Print_Titles" vbProcedure="false">'Položky-stavba-1.PP'!$1:$6</definedName>
    <definedName function="false" hidden="false" localSheetId="1" name="_xlnm.Print_Area" vbProcedure="false">'Rekapitulace- stavba-1.PP '!$A$1:$I$42</definedName>
    <definedName function="false" hidden="false" localSheetId="1" name="_xlnm.Print_Titles" vbProcedure="false">'Rekapitulace- stavba-1.PP '!$1:$6</definedName>
    <definedName function="false" hidden="false" localSheetId="0" name="_xlnm_Print_Area" vbProcedure="false">'Krycí list-stavba-1.PP'!$A$1:$G$45</definedName>
    <definedName function="false" hidden="false" localSheetId="1" name="_xlnm_Print_Area" vbProcedure="false">'Rekapitulace- stavba-1.PP '!$A$1:$I$42</definedName>
    <definedName function="false" hidden="false" localSheetId="1" name="_xlnm_Print_Titles" vbProcedure="false">'Rekapitulace- stavba-1.PP '!$1:$6</definedName>
    <definedName function="false" hidden="false" localSheetId="2" name="solver_lin" vbProcedure="false">0</definedName>
    <definedName function="false" hidden="false" localSheetId="2" name="solver_num" vbProcedure="false">0</definedName>
    <definedName function="false" hidden="false" localSheetId="2" name="solver_opt" vbProcedure="false">NA()</definedName>
    <definedName function="false" hidden="false" localSheetId="2" name="solver_typ" vbProcedure="false">1</definedName>
    <definedName function="false" hidden="false" localSheetId="2" name="solver_val" vbProcedure="false">0</definedName>
    <definedName function="false" hidden="false" localSheetId="2" name="_xlnm_Print_Area" vbProcedure="false">'Položky-stavba-1.PP'!$A$1:$K$151</definedName>
    <definedName function="false" hidden="false" localSheetId="2" name="_xlnm_Print_Titles" vbProcedure="false">'Položky-stavba-1.PP'!$1:$6</definedName>
  </definedName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<sst xmlns="http://schemas.openxmlformats.org/spreadsheetml/2006/main" count="502" uniqueCount="349">
  <si>
    <t xml:space="preserve">POLOŽKOVÝ ROZPOČET</t>
  </si>
  <si>
    <t xml:space="preserve">Rozpočet</t>
  </si>
  <si>
    <t xml:space="preserve">Rekonstrukce hyg.prostor III. Etapa - 1.PP</t>
  </si>
  <si>
    <t xml:space="preserve">JKSO </t>
  </si>
  <si>
    <t xml:space="preserve">Objekt</t>
  </si>
  <si>
    <t xml:space="preserve">SKP </t>
  </si>
  <si>
    <t xml:space="preserve">024</t>
  </si>
  <si>
    <t xml:space="preserve">SPŠS Kudelova</t>
  </si>
  <si>
    <t xml:space="preserve">Měrná jednotka</t>
  </si>
  <si>
    <t xml:space="preserve">Stavba</t>
  </si>
  <si>
    <t xml:space="preserve">Rekonstrukce hyg.prostor III. Etapa </t>
  </si>
  <si>
    <t xml:space="preserve">Počet jednotek</t>
  </si>
  <si>
    <t xml:space="preserve">999</t>
  </si>
  <si>
    <t xml:space="preserve">Ruzne</t>
  </si>
  <si>
    <t xml:space="preserve">Náklady na m.j.</t>
  </si>
  <si>
    <t xml:space="preserve">Projektant</t>
  </si>
  <si>
    <t xml:space="preserve">Typ rozpočtu</t>
  </si>
  <si>
    <t xml:space="preserve">Zpracovatel projektu</t>
  </si>
  <si>
    <t xml:space="preserve">Objednatel</t>
  </si>
  <si>
    <t xml:space="preserve">Dodavatel</t>
  </si>
  <si>
    <t xml:space="preserve">Zakázkové číslo </t>
  </si>
  <si>
    <t xml:space="preserve">Rozpočtoval</t>
  </si>
  <si>
    <t xml:space="preserve">Počet listů</t>
  </si>
  <si>
    <t xml:space="preserve">ROZPOČTOVÉ NÁKLADY</t>
  </si>
  <si>
    <t xml:space="preserve">Základní rozpočtové náklady</t>
  </si>
  <si>
    <t xml:space="preserve">Ostatní rozpočtové náklady</t>
  </si>
  <si>
    <t xml:space="preserve">HSV celkem</t>
  </si>
  <si>
    <t xml:space="preserve">Z</t>
  </si>
  <si>
    <t xml:space="preserve">PSV celkem</t>
  </si>
  <si>
    <t xml:space="preserve">R</t>
  </si>
  <si>
    <t xml:space="preserve">M práce celkem</t>
  </si>
  <si>
    <t xml:space="preserve">N</t>
  </si>
  <si>
    <t xml:space="preserve">M dodávky celkem</t>
  </si>
  <si>
    <t xml:space="preserve">ZRN celkem</t>
  </si>
  <si>
    <t xml:space="preserve">HZS</t>
  </si>
  <si>
    <t xml:space="preserve">ZRN+HZS</t>
  </si>
  <si>
    <t xml:space="preserve">Ostatní náklady neuvedené</t>
  </si>
  <si>
    <t xml:space="preserve">ZRN+ost.náklady+HZS</t>
  </si>
  <si>
    <t xml:space="preserve">Ostatní náklady celkem</t>
  </si>
  <si>
    <t xml:space="preserve">Vypracoval</t>
  </si>
  <si>
    <t xml:space="preserve">Za zhotovitele</t>
  </si>
  <si>
    <t xml:space="preserve">Za objednatele</t>
  </si>
  <si>
    <t xml:space="preserve">Jméno :</t>
  </si>
  <si>
    <t xml:space="preserve">Datum :</t>
  </si>
  <si>
    <t xml:space="preserve">Podpis :</t>
  </si>
  <si>
    <t xml:space="preserve">Podpis:</t>
  </si>
  <si>
    <t xml:space="preserve">Základ pro DPH</t>
  </si>
  <si>
    <t xml:space="preserve">%  </t>
  </si>
  <si>
    <t xml:space="preserve">DPH</t>
  </si>
  <si>
    <t xml:space="preserve">% </t>
  </si>
  <si>
    <t xml:space="preserve">CENA ZA OBJEKT CELKEM</t>
  </si>
  <si>
    <t xml:space="preserve">Poznámka :</t>
  </si>
  <si>
    <t xml:space="preserve"> </t>
  </si>
  <si>
    <t xml:space="preserve">Rozpočet byl proveden na základě investičního záměru. Rozpočet neslouží jako prováděcí, pro upřesnění je nutno vypracovat prováděcí projektovou dokumentaci.</t>
  </si>
  <si>
    <t xml:space="preserve">Stavba :</t>
  </si>
  <si>
    <t xml:space="preserve">999 Ruzne</t>
  </si>
  <si>
    <t xml:space="preserve">Rozpočet :</t>
  </si>
  <si>
    <t xml:space="preserve">Stavební část</t>
  </si>
  <si>
    <t xml:space="preserve">Objekt :</t>
  </si>
  <si>
    <t xml:space="preserve">024 SPŠS Kudelova</t>
  </si>
  <si>
    <t xml:space="preserve">Rek.hyg.prostor III.etapa-1.PP</t>
  </si>
  <si>
    <t xml:space="preserve">REKAPITULACE  STAVEBNÍCH  DÍLŮ</t>
  </si>
  <si>
    <t xml:space="preserve">Stavební díl</t>
  </si>
  <si>
    <t xml:space="preserve">HSV</t>
  </si>
  <si>
    <t xml:space="preserve">PSV</t>
  </si>
  <si>
    <t xml:space="preserve">Dodávka</t>
  </si>
  <si>
    <t xml:space="preserve">Montáž</t>
  </si>
  <si>
    <t xml:space="preserve">2</t>
  </si>
  <si>
    <t xml:space="preserve">Zakládání</t>
  </si>
  <si>
    <t xml:space="preserve">CELKEM  OBJEKT</t>
  </si>
  <si>
    <t xml:space="preserve">VEDLEJŠÍ ROZPOČTOVÉ  NÁKLADY</t>
  </si>
  <si>
    <t xml:space="preserve">Název VRN</t>
  </si>
  <si>
    <t xml:space="preserve">Kč</t>
  </si>
  <si>
    <t xml:space="preserve">%</t>
  </si>
  <si>
    <t xml:space="preserve">Základna</t>
  </si>
  <si>
    <t xml:space="preserve">Ztížené výrobní podmínky</t>
  </si>
  <si>
    <t xml:space="preserve">Oborová přirážka</t>
  </si>
  <si>
    <t xml:space="preserve">Přesun stavebních kapacit</t>
  </si>
  <si>
    <t xml:space="preserve">Mimostaveništní doprava</t>
  </si>
  <si>
    <t xml:space="preserve">Zařízení staveniště</t>
  </si>
  <si>
    <t xml:space="preserve">Provoz investora</t>
  </si>
  <si>
    <t xml:space="preserve">Kompletační činnost (IČD)</t>
  </si>
  <si>
    <t xml:space="preserve">Rezerva rozpočtu</t>
  </si>
  <si>
    <t xml:space="preserve">CELKEM VRN</t>
  </si>
  <si>
    <t xml:space="preserve">Položkový rozpočet </t>
  </si>
  <si>
    <t xml:space="preserve">Rozpočet:</t>
  </si>
  <si>
    <t xml:space="preserve">P.č.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</si>
  <si>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</si>
  <si>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</si>
  <si>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</si>
  <si>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</si>
  <si>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</si>
  <si>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celkem (Kč)</t>
  </si>
  <si>
    <t xml:space="preserve">Jednotková hmotnost</t>
  </si>
  <si>
    <t xml:space="preserve">Celková hmotnost</t>
  </si>
  <si>
    <t xml:space="preserve">Jednotková dem.hmot.</t>
  </si>
  <si>
    <t xml:space="preserve">Celková dem.hmot.</t>
  </si>
  <si>
    <t xml:space="preserve">Díl:</t>
  </si>
  <si>
    <t xml:space="preserve">0</t>
  </si>
  <si>
    <t xml:space="preserve">Ostatní</t>
  </si>
  <si>
    <t xml:space="preserve">10001-0007</t>
  </si>
  <si>
    <t xml:space="preserve">Zpracování dokumentace - stavební, ZTI, VZT, elekt - skutečné provedení</t>
  </si>
  <si>
    <t xml:space="preserve">soubor</t>
  </si>
  <si>
    <t xml:space="preserve">Celkem za</t>
  </si>
  <si>
    <t xml:space="preserve">0 Ostatní</t>
  </si>
  <si>
    <t xml:space="preserve">2 Zakládání</t>
  </si>
  <si>
    <t xml:space="preserve">272313511</t>
  </si>
  <si>
    <t xml:space="preserve">Základový  beton tř. C 12/15 (zabet.ležaté kanalizace)</t>
  </si>
  <si>
    <t xml:space="preserve">m3</t>
  </si>
  <si>
    <t xml:space="preserve">3</t>
  </si>
  <si>
    <t xml:space="preserve">Svislé a kompletní konstrukce</t>
  </si>
  <si>
    <t xml:space="preserve">317121101</t>
  </si>
  <si>
    <t xml:space="preserve">Montáž prefabrikovaných překladů délky do 1500 mm</t>
  </si>
  <si>
    <t xml:space="preserve">kus</t>
  </si>
  <si>
    <t xml:space="preserve">59321932</t>
  </si>
  <si>
    <t xml:space="preserve">Překlad pórobetonový NEP 100 - 1350 </t>
  </si>
  <si>
    <t xml:space="preserve">342272225</t>
  </si>
  <si>
    <t xml:space="preserve">Příčka z pórobetonových hladkých tvárnic na tenkovrstvou maltu tl 100 mm</t>
  </si>
  <si>
    <t xml:space="preserve">m2</t>
  </si>
  <si>
    <t xml:space="preserve">310238211R00</t>
  </si>
  <si>
    <t xml:space="preserve">Zazdívka otvorů plochy do 1 m2 cihlami na MVC </t>
  </si>
  <si>
    <t xml:space="preserve">ZK-pod novými okny:1,3*0,8*0,6*2</t>
  </si>
  <si>
    <t xml:space="preserve">317941123RT2</t>
  </si>
  <si>
    <t xml:space="preserve">Osazení ocelových válcovaných nosníků  č.14-22 včetně dodávky profilu I č.14 (Rámové rozepření zdiva při bourání  a osazování ZTI)</t>
  </si>
  <si>
    <t xml:space="preserve">t</t>
  </si>
  <si>
    <t xml:space="preserve">ZK - vnější zeď:3*3*14,3/1000</t>
  </si>
  <si>
    <t xml:space="preserve">342266111RA1</t>
  </si>
  <si>
    <t xml:space="preserve">Obklad stěn sádrokartonem na ocelovou konstrukci desky standard tl. 12,5 mm 1x, bez izolace</t>
  </si>
  <si>
    <t xml:space="preserve">ZK - předstěny:2,2*(4,00*2+2,25)</t>
  </si>
  <si>
    <t xml:space="preserve">3 Svislé a kompletní konstrukce</t>
  </si>
  <si>
    <t xml:space="preserve">61</t>
  </si>
  <si>
    <t xml:space="preserve">Upravy povrchů vnitřní</t>
  </si>
  <si>
    <t xml:space="preserve">612420014RA0</t>
  </si>
  <si>
    <t xml:space="preserve">Omítka stěn vnitřní vápenocementová hladká </t>
  </si>
  <si>
    <t xml:space="preserve">ZK - pod okny:(1,3*0,8+0,8*0,3)*2</t>
  </si>
  <si>
    <t xml:space="preserve">ZK:(4,1-2,2)*(6,26+3,03)*2</t>
  </si>
  <si>
    <t xml:space="preserve">ZK vnější stěna:0,5*(2,3*2+2,53)+2,3*0,5*2</t>
  </si>
  <si>
    <t xml:space="preserve">612311121</t>
  </si>
  <si>
    <t xml:space="preserve">Vápenná omítka hladká jednovrstvá vnitřních stěn nanášená ručně (lepidlo+perlinka)</t>
  </si>
  <si>
    <t xml:space="preserve">61 Upravy povrchů vnitřní</t>
  </si>
  <si>
    <t xml:space="preserve">64</t>
  </si>
  <si>
    <t xml:space="preserve">Výplně otvorů</t>
  </si>
  <si>
    <t xml:space="preserve">642942221R00</t>
  </si>
  <si>
    <t xml:space="preserve">Osazení zárubní dveřních ocelových, pl. do 4,5 m2 </t>
  </si>
  <si>
    <t xml:space="preserve">64 Výplně otvorů</t>
  </si>
  <si>
    <t xml:space="preserve">94</t>
  </si>
  <si>
    <t xml:space="preserve">Lešení a stavební výtahy</t>
  </si>
  <si>
    <t xml:space="preserve">946941102RT1</t>
  </si>
  <si>
    <t xml:space="preserve">Montáž pojízdných Alu věží BOSS, 2,5 x 1,45 m pracovní výška 4,3 m</t>
  </si>
  <si>
    <t xml:space="preserve">946941192RT1</t>
  </si>
  <si>
    <t xml:space="preserve">Nájemné pojízdných Alu věží BOSS, 2,5 x 1,45 m pracovní výška 4,3 m</t>
  </si>
  <si>
    <t xml:space="preserve">den</t>
  </si>
  <si>
    <t xml:space="preserve">946941802RT1</t>
  </si>
  <si>
    <t xml:space="preserve">Demontáž pojízdných Alu věží BOSS, 2,5 x 1,45 m pracovní výška 4,3 m</t>
  </si>
  <si>
    <t xml:space="preserve">94 Lešení a stavební výtahy</t>
  </si>
  <si>
    <t xml:space="preserve">95</t>
  </si>
  <si>
    <t xml:space="preserve">Dokončovací konstrukce na pozemních stavbách</t>
  </si>
  <si>
    <t xml:space="preserve">952901111R00</t>
  </si>
  <si>
    <t xml:space="preserve">Vyčištění budov o výšce podlaží do 4 m </t>
  </si>
  <si>
    <t xml:space="preserve">ZK:6,1*3,3</t>
  </si>
  <si>
    <t xml:space="preserve">ZK:6,26*3,03</t>
  </si>
  <si>
    <t xml:space="preserve">95 Dokončovací konstrukce na pozemních stavbách</t>
  </si>
  <si>
    <t xml:space="preserve">96</t>
  </si>
  <si>
    <t xml:space="preserve">Bourání konstrukcí</t>
  </si>
  <si>
    <t xml:space="preserve">962031113R00</t>
  </si>
  <si>
    <t xml:space="preserve">Bourání příček z cihel pálených plných tl. 65 mm </t>
  </si>
  <si>
    <t xml:space="preserve">ZK:2,2*((3,48+0,72+1,41*2)+(1,1+0,98))</t>
  </si>
  <si>
    <t xml:space="preserve">962032231R00</t>
  </si>
  <si>
    <t xml:space="preserve">Bourání zdiva z cihel pálených na MVC </t>
  </si>
  <si>
    <t xml:space="preserve">ZK - přizdívka:4,5*2*0,2</t>
  </si>
  <si>
    <t xml:space="preserve">ZK - střední zeď:4,1*3,05*0,2</t>
  </si>
  <si>
    <t xml:space="preserve">ZK - vnější dveře:2,53*2,3*0,6</t>
  </si>
  <si>
    <t xml:space="preserve">965081713R00</t>
  </si>
  <si>
    <t xml:space="preserve">Bourání dlaždic keramických tl.1 cm, pl. nad 1 m2 </t>
  </si>
  <si>
    <t xml:space="preserve">ZK:3,3*6,1</t>
  </si>
  <si>
    <t xml:space="preserve">ZK:3,05*6,274</t>
  </si>
  <si>
    <t xml:space="preserve">967031734R00</t>
  </si>
  <si>
    <t xml:space="preserve">Přisekání plošné zdiva cihelného na MVC tl. 30 cm </t>
  </si>
  <si>
    <t xml:space="preserve">ZK - WC + U:0,6*1,3*4+0,6*1,3*2</t>
  </si>
  <si>
    <t xml:space="preserve">968072455R00</t>
  </si>
  <si>
    <t xml:space="preserve">Vybourání kovových dveřních zárubní pl. do 2 m2 </t>
  </si>
  <si>
    <t xml:space="preserve">0,8*2</t>
  </si>
  <si>
    <t xml:space="preserve">ZK:2*(0,6*3+0,9*2)</t>
  </si>
  <si>
    <t xml:space="preserve">96 Bourání konstrukcí</t>
  </si>
  <si>
    <t xml:space="preserve">97</t>
  </si>
  <si>
    <t xml:space="preserve">prorážení otvorů</t>
  </si>
  <si>
    <t xml:space="preserve">974031165R00</t>
  </si>
  <si>
    <t xml:space="preserve">Vysekání rýh ve zdi cihelné 20 x 20 cm </t>
  </si>
  <si>
    <t xml:space="preserve">m</t>
  </si>
  <si>
    <t xml:space="preserve">ZK - VZT:8,2,ÚT:17,3</t>
  </si>
  <si>
    <t xml:space="preserve">ZK - VZT:5,2</t>
  </si>
  <si>
    <t xml:space="preserve">978059531R00</t>
  </si>
  <si>
    <t xml:space="preserve">Odsekání vnitřních obkladů stěn nad 2 m2 </t>
  </si>
  <si>
    <t xml:space="preserve">ZK:2,1*(6,27*2+3,05*4)-0,9*2-1,1*2,3</t>
  </si>
  <si>
    <t xml:space="preserve">97 prorážení otvorů</t>
  </si>
  <si>
    <t xml:space="preserve">713</t>
  </si>
  <si>
    <t xml:space="preserve">Izolace tepelné</t>
  </si>
  <si>
    <t xml:space="preserve">63154500R-220</t>
  </si>
  <si>
    <t xml:space="preserve">Pouzdro potrubní izolační PIPO ALS tl. 20</t>
  </si>
  <si>
    <t xml:space="preserve">713 Izolace tepelné</t>
  </si>
  <si>
    <t xml:space="preserve">725</t>
  </si>
  <si>
    <t xml:space="preserve">Zařizovací předměty</t>
  </si>
  <si>
    <t xml:space="preserve">725330840R00</t>
  </si>
  <si>
    <t xml:space="preserve">Demontáž výlevky ocelové nebo litinové </t>
  </si>
  <si>
    <t xml:space="preserve">2NP - ZK:1</t>
  </si>
  <si>
    <t xml:space="preserve">725820801R00</t>
  </si>
  <si>
    <t xml:space="preserve">Demontáž baterie nástěnné do G 3/4 </t>
  </si>
  <si>
    <t xml:space="preserve">2NP - ZK:3</t>
  </si>
  <si>
    <t xml:space="preserve">725 Zařizovací předměty</t>
  </si>
  <si>
    <t xml:space="preserve">733</t>
  </si>
  <si>
    <t xml:space="preserve">Rozvod potrubí</t>
  </si>
  <si>
    <t xml:space="preserve">733190108R00</t>
  </si>
  <si>
    <t xml:space="preserve">Tlaková zkouška potrubí do DN 25 </t>
  </si>
  <si>
    <t xml:space="preserve">733291102U00</t>
  </si>
  <si>
    <t xml:space="preserve">Zkouška těsnosti potrubí </t>
  </si>
  <si>
    <t xml:space="preserve">733-196-002</t>
  </si>
  <si>
    <t xml:space="preserve">Drobný upínací a montážní materiál</t>
  </si>
  <si>
    <t xml:space="preserve">sada</t>
  </si>
  <si>
    <t xml:space="preserve">733 Rozvod potrubí</t>
  </si>
  <si>
    <t xml:space="preserve">735</t>
  </si>
  <si>
    <t xml:space="preserve">Otopná tělesa</t>
  </si>
  <si>
    <t xml:space="preserve">23001-11</t>
  </si>
  <si>
    <t xml:space="preserve">Topná zkouška </t>
  </si>
  <si>
    <t xml:space="preserve">hod</t>
  </si>
  <si>
    <t xml:space="preserve">23001-2</t>
  </si>
  <si>
    <t xml:space="preserve">Nepředvídatelné práce předem schválené investorem </t>
  </si>
  <si>
    <t xml:space="preserve">23001-3</t>
  </si>
  <si>
    <t xml:space="preserve">Spolupráce s profesemi </t>
  </si>
  <si>
    <t xml:space="preserve">733178114R00</t>
  </si>
  <si>
    <t xml:space="preserve">Potrubí vícevrstvé FRANKISCHE.ALPEX-DUO </t>
  </si>
  <si>
    <t xml:space="preserve">735151812R00</t>
  </si>
  <si>
    <t xml:space="preserve">Demontáž otopných těles </t>
  </si>
  <si>
    <t xml:space="preserve">735156469R00</t>
  </si>
  <si>
    <t xml:space="preserve">Otopná tělesa panelová Radik Klasik 20  600/1600 </t>
  </si>
  <si>
    <t xml:space="preserve">735159121R00</t>
  </si>
  <si>
    <t xml:space="preserve">Montáž otopných panelových těles vč. šroubení a ventilů</t>
  </si>
  <si>
    <t xml:space="preserve">735191905R00</t>
  </si>
  <si>
    <t xml:space="preserve">Odvzdušnění otopných těles </t>
  </si>
  <si>
    <t xml:space="preserve">735191910R00</t>
  </si>
  <si>
    <t xml:space="preserve">Napuštění upravené vody do otopného systému </t>
  </si>
  <si>
    <t xml:space="preserve">735494811R00</t>
  </si>
  <si>
    <t xml:space="preserve">Vypuštění vody z otopných těles a části potrubí </t>
  </si>
  <si>
    <t xml:space="preserve">55137318-1</t>
  </si>
  <si>
    <t xml:space="preserve">Hlavice termostatická RAE-K 5134 (pro VK) s pojistkou proti odcizení a s aretací</t>
  </si>
  <si>
    <t xml:space="preserve">998735101R00</t>
  </si>
  <si>
    <t xml:space="preserve">Přesun hmot pro otopná tělesa, výšky do 6 m </t>
  </si>
  <si>
    <t xml:space="preserve">735 Otopná tělesa</t>
  </si>
  <si>
    <t xml:space="preserve">766</t>
  </si>
  <si>
    <t xml:space="preserve">Konstrukce truhlářské</t>
  </si>
  <si>
    <t xml:space="preserve">766661112R00</t>
  </si>
  <si>
    <t xml:space="preserve">Montáž dveří do zárubně,otevíravých 1kř.do 0,8 m </t>
  </si>
  <si>
    <t xml:space="preserve">766-pc01</t>
  </si>
  <si>
    <t xml:space="preserve">Dodávka a montáž sanitárních příček - WC kabiny + výlevka</t>
  </si>
  <si>
    <t xml:space="preserve">komple</t>
  </si>
  <si>
    <t xml:space="preserve">čelní stěna 4500mm, 5 dveře, 1 mezipříčka 1200mm, výška 2,2 m:1</t>
  </si>
  <si>
    <t xml:space="preserve">čelní stěna 3100mm, 2 dveře, 4 mezipříčka 900mm, výška 2,2 m:1</t>
  </si>
  <si>
    <t xml:space="preserve">766-pc02</t>
  </si>
  <si>
    <t xml:space="preserve">Dodávka a montáž sanitárních příček - pisoáry</t>
  </si>
  <si>
    <t xml:space="preserve">1,8*2,2</t>
  </si>
  <si>
    <t xml:space="preserve">Classic nerez - stěna 2,25+1,60mm, výška 2,2 m:1</t>
  </si>
  <si>
    <t xml:space="preserve">766-pc04</t>
  </si>
  <si>
    <t xml:space="preserve">Dodávka a montáž uzamykatelná skříň </t>
  </si>
  <si>
    <t xml:space="preserve">Classic nerez - instalace z více dílů, stabilizační kotvící prvky, čiré plexisklo:1</t>
  </si>
  <si>
    <t xml:space="preserve">766-pc05</t>
  </si>
  <si>
    <t xml:space="preserve">Dodávka a montáž policová skříň </t>
  </si>
  <si>
    <t xml:space="preserve">6116180</t>
  </si>
  <si>
    <t xml:space="preserve">Dveře vnitřní hladké plné 1kř. 90x197 cm dýha dub s větrací mřížkou</t>
  </si>
  <si>
    <t xml:space="preserve">998766102R00</t>
  </si>
  <si>
    <t xml:space="preserve">Přesun hmot pro truhlářské konstr., výšky do 12 m </t>
  </si>
  <si>
    <t xml:space="preserve">766 Konstrukce truhlářské</t>
  </si>
  <si>
    <t xml:space="preserve">767</t>
  </si>
  <si>
    <t xml:space="preserve">Konstrukce zámečnické</t>
  </si>
  <si>
    <t xml:space="preserve">767130062RA0</t>
  </si>
  <si>
    <t xml:space="preserve">Podhled Armstrong, desky s část. zapušť. hranou </t>
  </si>
  <si>
    <t xml:space="preserve">ZK:6,26*3,05*1,1</t>
  </si>
  <si>
    <t xml:space="preserve">55330321</t>
  </si>
  <si>
    <t xml:space="preserve">Zárubeň ocelová H 110   800x1970x110 gumové těsnění</t>
  </si>
  <si>
    <t xml:space="preserve">767 Konstrukce zámečnické</t>
  </si>
  <si>
    <t xml:space="preserve">771</t>
  </si>
  <si>
    <t xml:space="preserve">Podlahy z dlaždic a obklady</t>
  </si>
  <si>
    <t xml:space="preserve">771591112</t>
  </si>
  <si>
    <t xml:space="preserve">Izolace pod dlažbu nátěrem nebo stěrkou ve dvou vrstvách vč.penetrace</t>
  </si>
  <si>
    <t xml:space="preserve">771212113R00</t>
  </si>
  <si>
    <t xml:space="preserve">Kladení dlažby keramické do TM, vel. do 450x450 mm </t>
  </si>
  <si>
    <t xml:space="preserve">ZK:6,26*3,05</t>
  </si>
  <si>
    <t xml:space="preserve">771100010RAB</t>
  </si>
  <si>
    <t xml:space="preserve">Vyrovnání podk.samoniv.hmotou Planolit 315 inter. nivelační hmota tl. 8 mm, penetrace</t>
  </si>
  <si>
    <t xml:space="preserve">59764210</t>
  </si>
  <si>
    <t xml:space="preserve">Dlažba keramická hladká protiskl. 400x400x9 mm</t>
  </si>
  <si>
    <t xml:space="preserve">ZK:6,26*3,05*1,3</t>
  </si>
  <si>
    <t xml:space="preserve">998771102R00</t>
  </si>
  <si>
    <t xml:space="preserve">Přesun hmot pro podlahy z dlaždic, výšky do 12 m </t>
  </si>
  <si>
    <t xml:space="preserve">771 Podlahy z dlaždic a obklady</t>
  </si>
  <si>
    <t xml:space="preserve">781</t>
  </si>
  <si>
    <t xml:space="preserve">Obklady keramické</t>
  </si>
  <si>
    <t xml:space="preserve">711212104R01</t>
  </si>
  <si>
    <t xml:space="preserve">Penetrace savých podkladů - obklady </t>
  </si>
  <si>
    <t xml:space="preserve">ZK:2,2*(6,26*2+3,05*2)-0,9*2*2</t>
  </si>
  <si>
    <t xml:space="preserve">781111121R00</t>
  </si>
  <si>
    <t xml:space="preserve">Montáž lišt rohových, vanových a dilatačních </t>
  </si>
  <si>
    <t xml:space="preserve">ZK:(6,26*2+3,05*2+2,2*19)</t>
  </si>
  <si>
    <t xml:space="preserve">781230131R00</t>
  </si>
  <si>
    <t xml:space="preserve">Obkládání stěn vnitř. keram. do tmele nad 300x300 </t>
  </si>
  <si>
    <t xml:space="preserve">26,1*2,35</t>
  </si>
  <si>
    <t xml:space="preserve">781-pc01</t>
  </si>
  <si>
    <t xml:space="preserve">Dodávka a montáž zrcadla do obkladu </t>
  </si>
  <si>
    <t xml:space="preserve">59760104.A</t>
  </si>
  <si>
    <t xml:space="preserve">Lišta rohová plastová na obklad</t>
  </si>
  <si>
    <t xml:space="preserve">ZK:(6,26*2+3,05*2+2,2*19)*1,1</t>
  </si>
  <si>
    <t xml:space="preserve">597623141-1</t>
  </si>
  <si>
    <t xml:space="preserve">Specifikace obkladu dlaždice 400 x 400 mm</t>
  </si>
  <si>
    <t xml:space="preserve">ZK:(2,2*(6,26*2+3,05*2)-0,9*2*2)*1,2</t>
  </si>
  <si>
    <t xml:space="preserve">998781102R00</t>
  </si>
  <si>
    <t xml:space="preserve">Přesun hmot pro obklady keramické, výšky do 12 m </t>
  </si>
  <si>
    <t xml:space="preserve">781 Obklady keramické</t>
  </si>
  <si>
    <t xml:space="preserve">784</t>
  </si>
  <si>
    <t xml:space="preserve">Malby</t>
  </si>
  <si>
    <t xml:space="preserve">784191101R00</t>
  </si>
  <si>
    <t xml:space="preserve">Penetrace podkladu univerzální Primalex 1 x </t>
  </si>
  <si>
    <t xml:space="preserve">ZK:(4,1-2,2)*2*(6,26+3,05)</t>
  </si>
  <si>
    <t xml:space="preserve">784950030RAA</t>
  </si>
  <si>
    <t xml:space="preserve">Oprava maleb z malířských směsí oškrábání, umytí, vyhlazení, 2x malba</t>
  </si>
  <si>
    <t xml:space="preserve">784 Malby</t>
  </si>
  <si>
    <t xml:space="preserve">M21</t>
  </si>
  <si>
    <t xml:space="preserve">Elektromontáže</t>
  </si>
  <si>
    <t xml:space="preserve">M21-pc01</t>
  </si>
  <si>
    <t xml:space="preserve">Elektro práce a materiál </t>
  </si>
  <si>
    <t xml:space="preserve">dodávka investora</t>
  </si>
  <si>
    <t xml:space="preserve">M21 Elektromontáže</t>
  </si>
  <si>
    <t xml:space="preserve">M24</t>
  </si>
  <si>
    <t xml:space="preserve">Montáže vzduchotechnických zařízení</t>
  </si>
  <si>
    <t xml:space="preserve">M24-pc01</t>
  </si>
  <si>
    <t xml:space="preserve">Dodávka a montáž VZT </t>
  </si>
  <si>
    <t xml:space="preserve">M24 Montáže vzduchotechnických zařízení</t>
  </si>
  <si>
    <t xml:space="preserve">D96</t>
  </si>
  <si>
    <t xml:space="preserve">Přesuny suti a vybouraných hmot</t>
  </si>
  <si>
    <t xml:space="preserve">D96-PC1</t>
  </si>
  <si>
    <t xml:space="preserve">Skládkovné </t>
  </si>
  <si>
    <t xml:space="preserve">979011111R00</t>
  </si>
  <si>
    <t xml:space="preserve">Svislé přemístění suti nošením na H do 3,5 m </t>
  </si>
  <si>
    <t xml:space="preserve">979081111R00</t>
  </si>
  <si>
    <t xml:space="preserve">Odvoz suti a vybour. hmot na skládku do 1 km </t>
  </si>
  <si>
    <t xml:space="preserve">979081121R00</t>
  </si>
  <si>
    <t xml:space="preserve">Příplatek k odvozu za každý další 1 km </t>
  </si>
  <si>
    <t xml:space="preserve">979082111R00</t>
  </si>
  <si>
    <t xml:space="preserve">Vnitrostaveništní doprava suti do 10 m </t>
  </si>
  <si>
    <t xml:space="preserve">979082121R00</t>
  </si>
  <si>
    <t xml:space="preserve">Příplatek k vnitrost. dopravě suti za dalších 5 m </t>
  </si>
  <si>
    <t xml:space="preserve">D96 Přesuny suti a vybouraných hmot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</si>
</sst>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@"/>
    <numFmt numFmtId="166" formatCode="#,##0"/>
    <numFmt numFmtId="167" formatCode="General"/>
    <numFmt numFmtId="168" formatCode="dd/mm/yy"/>
    <numFmt numFmtId="169" formatCode="0.0"/>
    <numFmt numFmtId="170" formatCode="#,##0&quot; Kč&quot;"/>
    <numFmt numFmtId="171" formatCode="#,##0.00"/>
    <numFmt numFmtId="172" formatCode="0.00000"/>
  </numFmts>
  <fonts count="24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0"/>
      <charset val="1"/>
    </font>
    <font>
      <sz val="10"/>
      <name val="Arial"/>
      <family val="2"/>
      <charset val="238"/>
    </font>
    <font>
      <b val="true"/>
      <sz val="14"/>
      <name val="Arial"/>
      <family val="2"/>
      <charset val="238"/>
    </font>
    <font>
      <b val="true"/>
      <sz val="10"/>
      <name val="Arial"/>
      <family val="2"/>
      <charset val="238"/>
    </font>
    <font>
      <sz val="9"/>
      <name val="Arial"/>
      <family val="2"/>
      <charset val="238"/>
    </font>
    <font>
      <b val="true"/>
      <sz val="9"/>
      <name val="Arial"/>
      <family val="2"/>
      <charset val="238"/>
    </font>
    <font>
      <b val="true"/>
      <sz val="12"/>
      <name val="Arial"/>
      <family val="2"/>
      <charset val="238"/>
    </font>
    <font>
      <sz val="8"/>
      <name val="Arial"/>
      <family val="2"/>
      <charset val="238"/>
    </font>
    <font>
      <b val="true"/>
      <u val="single"/>
      <sz val="12"/>
      <name val="Arial"/>
      <family val="2"/>
      <charset val="238"/>
    </font>
    <font>
      <b val="true"/>
      <u val="single"/>
      <sz val="10"/>
      <name val="Arial"/>
      <family val="2"/>
      <charset val="238"/>
    </font>
    <font>
      <u val="single"/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 val="true"/>
      <i val="true"/>
      <sz val="10"/>
      <name val="Arial"/>
      <family val="2"/>
      <charset val="238"/>
    </font>
    <font>
      <b val="true"/>
      <sz val="10"/>
      <name val="Arial CE"/>
      <family val="0"/>
      <charset val="1"/>
    </font>
    <font>
      <b val="true"/>
      <sz val="8"/>
      <name val="Arial"/>
      <family val="2"/>
      <charset val="238"/>
    </font>
    <font>
      <sz val="8"/>
      <name val="Arial CE"/>
      <family val="0"/>
      <charset val="1"/>
    </font>
    <font>
      <sz val="8"/>
      <color rgb="FF0000FF"/>
      <name val="Arial"/>
      <family val="2"/>
      <charset val="238"/>
    </font>
    <font>
      <sz val="8"/>
      <color rgb="FFFFFFFF"/>
      <name val="Arial"/>
      <family val="2"/>
      <charset val="238"/>
    </font>
    <font>
      <i val="true"/>
      <sz val="8"/>
      <name val="Arial"/>
      <family val="2"/>
      <charset val="238"/>
    </font>
    <font>
      <i val="true"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0C0C0"/>
      </patternFill>
    </fill>
  </fills>
  <borders count="58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double"/>
      <right style="thin"/>
      <top style="double"/>
      <bottom/>
      <diagonal/>
    </border>
    <border diagonalUp="false" diagonalDown="false">
      <left/>
      <right/>
      <top style="double"/>
      <bottom/>
      <diagonal/>
    </border>
    <border diagonalUp="false" diagonalDown="false">
      <left style="thin"/>
      <right/>
      <top style="double"/>
      <bottom/>
      <diagonal/>
    </border>
    <border diagonalUp="false" diagonalDown="false">
      <left/>
      <right style="double"/>
      <top style="double"/>
      <bottom/>
      <diagonal/>
    </border>
    <border diagonalUp="false" diagonalDown="false">
      <left style="double"/>
      <right style="thin"/>
      <top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 style="double"/>
      <top/>
      <bottom style="double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dotted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7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2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3" xfId="0" applyFont="true" applyBorder="true" applyAlignment="true" applyProtection="false">
      <alignment horizontal="general" vertical="bottom" textRotation="0" wrapText="false" indent="0" shrinkToFit="true"/>
      <protection locked="true" hidden="false"/>
    </xf>
    <xf numFmtId="164" fontId="5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7" xfId="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66" fontId="5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4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5" fillId="0" borderId="11" xfId="0" applyFont="true" applyBorder="true" applyAlignment="true" applyProtection="false">
      <alignment horizontal="right" vertical="bottom" textRotation="0" wrapText="false" indent="6" shrinkToFit="false"/>
      <protection locked="true" hidden="false"/>
    </xf>
    <xf numFmtId="164" fontId="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2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0" fillId="2" borderId="28" xfId="0" applyFont="true" applyBorder="true" applyAlignment="true" applyProtection="false">
      <alignment horizontal="right" vertical="bottom" textRotation="0" wrapText="false" indent="6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4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4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6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2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4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4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4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5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5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2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2" borderId="4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2" borderId="4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2" borderId="4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5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2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9" fillId="2" borderId="2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9" fillId="2" borderId="3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2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5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3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5" fillId="0" borderId="2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2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5" fillId="2" borderId="5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5" fillId="2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5" fillId="2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2" borderId="5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5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1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14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1" fontId="14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8" fillId="0" borderId="4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5" fillId="0" borderId="4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5" fillId="0" borderId="4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4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7" fillId="0" borderId="54" xfId="2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64" fontId="8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5" fillId="0" borderId="0" xfId="2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8" fillId="2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8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8" fillId="2" borderId="1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1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5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0" borderId="5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5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5" fillId="0" borderId="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5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56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1" fillId="0" borderId="56" xfId="2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56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1" fillId="0" borderId="56" xfId="2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71" fontId="11" fillId="0" borderId="56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11" fillId="0" borderId="5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11" fillId="0" borderId="5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1" fillId="0" borderId="4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6" fillId="2" borderId="1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6" fillId="2" borderId="1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5" fillId="2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5" fillId="2" borderId="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7" fillId="2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7" fillId="2" borderId="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6" fillId="3" borderId="5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3" borderId="3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5" fillId="3" borderId="3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7" fillId="3" borderId="4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7" fillId="2" borderId="4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1" fillId="0" borderId="1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0" borderId="1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0" borderId="1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1" fillId="3" borderId="1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18" fillId="3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6" fillId="2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4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2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5" fillId="2" borderId="2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5" fillId="2" borderId="36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7" fillId="2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5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5" fillId="0" borderId="3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5" fillId="0" borderId="4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9" fillId="0" borderId="1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9" fillId="0" borderId="1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9" fillId="0" borderId="1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1" fillId="0" borderId="1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11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9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9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9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1" fillId="0" borderId="5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5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5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20" fillId="3" borderId="57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1" fontId="20" fillId="3" borderId="57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1" fontId="20" fillId="3" borderId="34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3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5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2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71" fontId="20" fillId="0" borderId="1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11" fillId="3" borderId="1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1" fontId="20" fillId="3" borderId="10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1" fontId="20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11" fillId="3" borderId="56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11" fillId="0" borderId="1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5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2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3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3" fillId="0" borderId="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23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5" fillId="0" borderId="0" xfId="20" applyFont="tru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_POL.XLS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E51"/>
  <sheetViews>
    <sheetView showFormulas="false" showGridLines="tru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2109375" defaultRowHeight="12.75" zeroHeight="false" outlineLevelRow="0" outlineLevelCol="0"/>
  <cols>
    <col collapsed="false" customWidth="true" hidden="false" outlineLevel="0" max="1" min="1" style="1" width="1.97"/>
    <col collapsed="false" customWidth="true" hidden="false" outlineLevel="0" max="2" min="2" style="1" width="14.97"/>
    <col collapsed="false" customWidth="true" hidden="false" outlineLevel="0" max="3" min="3" style="1" width="15.84"/>
    <col collapsed="false" customWidth="true" hidden="false" outlineLevel="0" max="4" min="4" style="1" width="14.54"/>
    <col collapsed="false" customWidth="true" hidden="false" outlineLevel="0" max="5" min="5" style="1" width="13.55"/>
    <col collapsed="false" customWidth="true" hidden="false" outlineLevel="0" max="6" min="6" style="1" width="16.54"/>
    <col collapsed="false" customWidth="true" hidden="false" outlineLevel="0" max="7" min="7" style="1" width="15.27"/>
    <col collapsed="false" customWidth="false" hidden="false" outlineLevel="0" max="257" min="8" style="1" width="9.11"/>
  </cols>
  <sheetData>
    <row r="1" customFormat="false" ht="24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</row>
    <row r="2" customFormat="false" ht="12.75" hidden="false" customHeight="true" outlineLevel="0" collapsed="false">
      <c r="A2" s="3" t="s">
        <v>1</v>
      </c>
      <c r="B2" s="4"/>
      <c r="C2" s="5" t="s">
        <v>2</v>
      </c>
      <c r="D2" s="5"/>
      <c r="E2" s="5"/>
      <c r="F2" s="6" t="s">
        <v>3</v>
      </c>
      <c r="G2" s="7"/>
    </row>
    <row r="3" customFormat="false" ht="3" hidden="true" customHeight="true" outlineLevel="0" collapsed="false">
      <c r="A3" s="8"/>
      <c r="B3" s="9"/>
      <c r="C3" s="10"/>
      <c r="D3" s="10"/>
      <c r="E3" s="9"/>
      <c r="F3" s="11"/>
      <c r="G3" s="12"/>
    </row>
    <row r="4" customFormat="false" ht="12" hidden="false" customHeight="true" outlineLevel="0" collapsed="false">
      <c r="A4" s="13" t="s">
        <v>4</v>
      </c>
      <c r="B4" s="9"/>
      <c r="C4" s="10"/>
      <c r="D4" s="10"/>
      <c r="E4" s="9"/>
      <c r="F4" s="11" t="s">
        <v>5</v>
      </c>
      <c r="G4" s="14"/>
    </row>
    <row r="5" customFormat="false" ht="12.95" hidden="false" customHeight="true" outlineLevel="0" collapsed="false">
      <c r="A5" s="15" t="s">
        <v>6</v>
      </c>
      <c r="B5" s="16"/>
      <c r="C5" s="17" t="s">
        <v>7</v>
      </c>
      <c r="D5" s="18"/>
      <c r="E5" s="19"/>
      <c r="F5" s="11" t="s">
        <v>8</v>
      </c>
      <c r="G5" s="12"/>
    </row>
    <row r="6" customFormat="false" ht="12.95" hidden="false" customHeight="true" outlineLevel="0" collapsed="false">
      <c r="A6" s="13" t="s">
        <v>9</v>
      </c>
      <c r="B6" s="9"/>
      <c r="C6" s="20" t="s">
        <v>10</v>
      </c>
      <c r="D6" s="20"/>
      <c r="E6" s="20"/>
      <c r="F6" s="11" t="s">
        <v>11</v>
      </c>
      <c r="G6" s="21" t="n">
        <v>0</v>
      </c>
    </row>
    <row r="7" customFormat="false" ht="12.95" hidden="false" customHeight="true" outlineLevel="0" collapsed="false">
      <c r="A7" s="22" t="s">
        <v>12</v>
      </c>
      <c r="B7" s="23"/>
      <c r="C7" s="24" t="s">
        <v>13</v>
      </c>
      <c r="D7" s="25"/>
      <c r="E7" s="25"/>
      <c r="F7" s="26" t="s">
        <v>14</v>
      </c>
      <c r="G7" s="21" t="n">
        <f aca="false">IF(G6=0,0,ROUND((F30+F32)/G6,1))</f>
        <v>0</v>
      </c>
    </row>
    <row r="8" customFormat="false" ht="12.75" hidden="false" customHeight="false" outlineLevel="0" collapsed="false">
      <c r="A8" s="27" t="s">
        <v>15</v>
      </c>
      <c r="B8" s="11"/>
      <c r="C8" s="28"/>
      <c r="D8" s="28"/>
      <c r="E8" s="28"/>
      <c r="F8" s="11" t="s">
        <v>16</v>
      </c>
      <c r="G8" s="29"/>
      <c r="H8" s="30"/>
    </row>
    <row r="9" customFormat="false" ht="12.75" hidden="false" customHeight="false" outlineLevel="0" collapsed="false">
      <c r="A9" s="27" t="s">
        <v>17</v>
      </c>
      <c r="B9" s="11"/>
      <c r="C9" s="28"/>
      <c r="D9" s="28"/>
      <c r="E9" s="28"/>
      <c r="F9" s="11"/>
      <c r="G9" s="29"/>
      <c r="H9" s="30"/>
    </row>
    <row r="10" customFormat="false" ht="12.75" hidden="false" customHeight="false" outlineLevel="0" collapsed="false">
      <c r="A10" s="27" t="s">
        <v>18</v>
      </c>
      <c r="B10" s="11"/>
      <c r="C10" s="31"/>
      <c r="D10" s="31"/>
      <c r="E10" s="31"/>
      <c r="F10" s="32"/>
      <c r="G10" s="33"/>
      <c r="H10" s="34"/>
    </row>
    <row r="11" customFormat="false" ht="13.5" hidden="false" customHeight="true" outlineLevel="0" collapsed="false">
      <c r="A11" s="27" t="s">
        <v>19</v>
      </c>
      <c r="B11" s="11"/>
      <c r="C11" s="31"/>
      <c r="D11" s="31"/>
      <c r="E11" s="31"/>
      <c r="F11" s="32" t="s">
        <v>20</v>
      </c>
      <c r="G11" s="33"/>
      <c r="H11" s="30"/>
      <c r="BA11" s="35"/>
      <c r="BB11" s="35"/>
      <c r="BC11" s="35"/>
      <c r="BD11" s="35"/>
      <c r="BE11" s="35"/>
    </row>
    <row r="12" customFormat="false" ht="12.75" hidden="false" customHeight="true" outlineLevel="0" collapsed="false">
      <c r="A12" s="36" t="s">
        <v>21</v>
      </c>
      <c r="B12" s="9"/>
      <c r="C12" s="37"/>
      <c r="D12" s="37"/>
      <c r="E12" s="37"/>
      <c r="F12" s="38" t="s">
        <v>22</v>
      </c>
      <c r="G12" s="39"/>
      <c r="H12" s="30"/>
    </row>
    <row r="13" customFormat="false" ht="28.5" hidden="false" customHeight="true" outlineLevel="0" collapsed="false">
      <c r="A13" s="40" t="s">
        <v>23</v>
      </c>
      <c r="B13" s="40"/>
      <c r="C13" s="40"/>
      <c r="D13" s="40"/>
      <c r="E13" s="40"/>
      <c r="F13" s="40"/>
      <c r="G13" s="40"/>
      <c r="H13" s="30"/>
    </row>
    <row r="14" customFormat="false" ht="17.25" hidden="false" customHeight="true" outlineLevel="0" collapsed="false">
      <c r="A14" s="41" t="s">
        <v>24</v>
      </c>
      <c r="B14" s="42"/>
      <c r="C14" s="43"/>
      <c r="D14" s="44" t="s">
        <v>25</v>
      </c>
      <c r="E14" s="44"/>
      <c r="F14" s="44"/>
      <c r="G14" s="44"/>
    </row>
    <row r="15" customFormat="false" ht="15.95" hidden="false" customHeight="true" outlineLevel="0" collapsed="false">
      <c r="A15" s="45"/>
      <c r="B15" s="46" t="s">
        <v>26</v>
      </c>
      <c r="C15" s="47" t="n">
        <f aca="false">'Rekapitulace- stavba-1.PP '!E28</f>
        <v>0</v>
      </c>
      <c r="D15" s="48" t="str">
        <f aca="false">'Rekapitulace- stavba-1.PP '!A33</f>
        <v>Ztížené výrobní podmínky</v>
      </c>
      <c r="E15" s="49"/>
      <c r="F15" s="50"/>
      <c r="G15" s="47" t="n">
        <f aca="false">'Rekapitulace- stavba-1.PP '!I33</f>
        <v>0</v>
      </c>
    </row>
    <row r="16" customFormat="false" ht="15.95" hidden="false" customHeight="true" outlineLevel="0" collapsed="false">
      <c r="A16" s="45" t="s">
        <v>27</v>
      </c>
      <c r="B16" s="46" t="s">
        <v>28</v>
      </c>
      <c r="C16" s="47" t="n">
        <f aca="false">'Rekapitulace- stavba-1.PP '!F28</f>
        <v>0</v>
      </c>
      <c r="D16" s="8" t="str">
        <f aca="false">'Rekapitulace- stavba-1.PP '!A34</f>
        <v>Oborová přirážka</v>
      </c>
      <c r="E16" s="51"/>
      <c r="F16" s="52"/>
      <c r="G16" s="47" t="n">
        <f aca="false">'Rekapitulace- stavba-1.PP '!I34</f>
        <v>0</v>
      </c>
    </row>
    <row r="17" customFormat="false" ht="15.95" hidden="false" customHeight="true" outlineLevel="0" collapsed="false">
      <c r="A17" s="45" t="s">
        <v>29</v>
      </c>
      <c r="B17" s="46" t="s">
        <v>30</v>
      </c>
      <c r="C17" s="47" t="n">
        <f aca="false">'Rekapitulace- stavba-1.PP '!H28</f>
        <v>0</v>
      </c>
      <c r="D17" s="8" t="str">
        <f aca="false">'Rekapitulace- stavba-1.PP '!A35</f>
        <v>Přesun stavebních kapacit</v>
      </c>
      <c r="E17" s="51"/>
      <c r="F17" s="52"/>
      <c r="G17" s="47" t="n">
        <f aca="false">'Rekapitulace- stavba-1.PP '!I35</f>
        <v>0</v>
      </c>
    </row>
    <row r="18" customFormat="false" ht="15.95" hidden="false" customHeight="true" outlineLevel="0" collapsed="false">
      <c r="A18" s="53" t="s">
        <v>31</v>
      </c>
      <c r="B18" s="54" t="s">
        <v>32</v>
      </c>
      <c r="C18" s="47" t="n">
        <f aca="false">'Rekapitulace- stavba-1.PP '!G28</f>
        <v>0</v>
      </c>
      <c r="D18" s="8" t="str">
        <f aca="false">'Rekapitulace- stavba-1.PP '!A36</f>
        <v>Mimostaveništní doprava</v>
      </c>
      <c r="E18" s="51"/>
      <c r="F18" s="52"/>
      <c r="G18" s="47" t="n">
        <f aca="false">'Rekapitulace- stavba-1.PP '!I36</f>
        <v>0</v>
      </c>
    </row>
    <row r="19" customFormat="false" ht="15.95" hidden="false" customHeight="true" outlineLevel="0" collapsed="false">
      <c r="A19" s="55" t="s">
        <v>33</v>
      </c>
      <c r="B19" s="46"/>
      <c r="C19" s="47" t="n">
        <f aca="false">SUM(C15:C18)</f>
        <v>0</v>
      </c>
      <c r="D19" s="8" t="str">
        <f aca="false">'Rekapitulace- stavba-1.PP '!A37</f>
        <v>Zařízení staveniště</v>
      </c>
      <c r="E19" s="51"/>
      <c r="F19" s="52"/>
      <c r="G19" s="47" t="n">
        <f aca="false">'Rekapitulace- stavba-1.PP '!I37</f>
        <v>0</v>
      </c>
    </row>
    <row r="20" customFormat="false" ht="15.95" hidden="false" customHeight="true" outlineLevel="0" collapsed="false">
      <c r="A20" s="55"/>
      <c r="B20" s="46"/>
      <c r="C20" s="47"/>
      <c r="D20" s="8" t="str">
        <f aca="false">'Rekapitulace- stavba-1.PP '!A38</f>
        <v>Provoz investora</v>
      </c>
      <c r="E20" s="51"/>
      <c r="F20" s="52"/>
      <c r="G20" s="47" t="n">
        <f aca="false">'Rekapitulace- stavba-1.PP '!I38</f>
        <v>0</v>
      </c>
    </row>
    <row r="21" customFormat="false" ht="15.95" hidden="false" customHeight="true" outlineLevel="0" collapsed="false">
      <c r="A21" s="55" t="s">
        <v>34</v>
      </c>
      <c r="B21" s="46"/>
      <c r="C21" s="47" t="n">
        <f aca="false">'Rekapitulace- stavba-1.PP '!I28</f>
        <v>0</v>
      </c>
      <c r="D21" s="8" t="str">
        <f aca="false">'Rekapitulace- stavba-1.PP '!A39</f>
        <v>Kompletační činnost (IČD)</v>
      </c>
      <c r="E21" s="51"/>
      <c r="F21" s="52"/>
      <c r="G21" s="47" t="n">
        <f aca="false">'Rekapitulace- stavba-1.PP '!I39</f>
        <v>0</v>
      </c>
    </row>
    <row r="22" customFormat="false" ht="15.95" hidden="false" customHeight="true" outlineLevel="0" collapsed="false">
      <c r="A22" s="56" t="s">
        <v>35</v>
      </c>
      <c r="B22" s="30"/>
      <c r="C22" s="47" t="n">
        <f aca="false">C19+C21</f>
        <v>0</v>
      </c>
      <c r="D22" s="8" t="s">
        <v>36</v>
      </c>
      <c r="E22" s="51"/>
      <c r="F22" s="52"/>
      <c r="G22" s="47" t="n">
        <f aca="false">G23-SUM(G15:G21)</f>
        <v>0</v>
      </c>
    </row>
    <row r="23" customFormat="false" ht="15.95" hidden="false" customHeight="true" outlineLevel="0" collapsed="false">
      <c r="A23" s="57" t="s">
        <v>37</v>
      </c>
      <c r="B23" s="57"/>
      <c r="C23" s="58" t="n">
        <f aca="false">C22+G23</f>
        <v>0</v>
      </c>
      <c r="D23" s="59" t="s">
        <v>38</v>
      </c>
      <c r="E23" s="60"/>
      <c r="F23" s="61"/>
      <c r="G23" s="47" t="n">
        <f aca="false">'Rekapitulace- stavba-1.PP '!H41</f>
        <v>0</v>
      </c>
    </row>
    <row r="24" customFormat="false" ht="12.75" hidden="false" customHeight="false" outlineLevel="0" collapsed="false">
      <c r="A24" s="62" t="s">
        <v>39</v>
      </c>
      <c r="B24" s="63"/>
      <c r="C24" s="64"/>
      <c r="D24" s="63" t="s">
        <v>40</v>
      </c>
      <c r="E24" s="63"/>
      <c r="F24" s="65" t="s">
        <v>41</v>
      </c>
      <c r="G24" s="66"/>
    </row>
    <row r="25" customFormat="false" ht="12.75" hidden="false" customHeight="false" outlineLevel="0" collapsed="false">
      <c r="A25" s="56" t="s">
        <v>42</v>
      </c>
      <c r="B25" s="30"/>
      <c r="C25" s="67"/>
      <c r="D25" s="30" t="s">
        <v>42</v>
      </c>
      <c r="F25" s="68" t="s">
        <v>42</v>
      </c>
      <c r="G25" s="69"/>
    </row>
    <row r="26" customFormat="false" ht="37.5" hidden="false" customHeight="true" outlineLevel="0" collapsed="false">
      <c r="A26" s="56" t="s">
        <v>43</v>
      </c>
      <c r="B26" s="70"/>
      <c r="C26" s="67"/>
      <c r="D26" s="30" t="s">
        <v>43</v>
      </c>
      <c r="F26" s="68" t="s">
        <v>43</v>
      </c>
      <c r="G26" s="69"/>
    </row>
    <row r="27" customFormat="false" ht="12.75" hidden="false" customHeight="false" outlineLevel="0" collapsed="false">
      <c r="A27" s="56"/>
      <c r="B27" s="71"/>
      <c r="C27" s="67"/>
      <c r="D27" s="30"/>
      <c r="F27" s="68"/>
      <c r="G27" s="69"/>
    </row>
    <row r="28" customFormat="false" ht="12.75" hidden="false" customHeight="false" outlineLevel="0" collapsed="false">
      <c r="A28" s="56" t="s">
        <v>44</v>
      </c>
      <c r="B28" s="30"/>
      <c r="C28" s="67"/>
      <c r="D28" s="68" t="s">
        <v>45</v>
      </c>
      <c r="E28" s="67"/>
      <c r="F28" s="30" t="s">
        <v>45</v>
      </c>
      <c r="G28" s="69"/>
    </row>
    <row r="29" customFormat="false" ht="69" hidden="false" customHeight="true" outlineLevel="0" collapsed="false">
      <c r="A29" s="56"/>
      <c r="B29" s="30"/>
      <c r="C29" s="72"/>
      <c r="D29" s="73"/>
      <c r="E29" s="72"/>
      <c r="F29" s="30"/>
      <c r="G29" s="69"/>
    </row>
    <row r="30" customFormat="false" ht="12.75" hidden="false" customHeight="false" outlineLevel="0" collapsed="false">
      <c r="A30" s="74" t="s">
        <v>46</v>
      </c>
      <c r="B30" s="75"/>
      <c r="C30" s="76" t="n">
        <v>21</v>
      </c>
      <c r="D30" s="75" t="s">
        <v>47</v>
      </c>
      <c r="E30" s="77"/>
      <c r="F30" s="78" t="n">
        <f aca="false">C23-F32</f>
        <v>0</v>
      </c>
      <c r="G30" s="78"/>
    </row>
    <row r="31" customFormat="false" ht="12.75" hidden="false" customHeight="false" outlineLevel="0" collapsed="false">
      <c r="A31" s="74" t="s">
        <v>48</v>
      </c>
      <c r="B31" s="75"/>
      <c r="C31" s="76" t="n">
        <f aca="false">C30</f>
        <v>21</v>
      </c>
      <c r="D31" s="75" t="s">
        <v>49</v>
      </c>
      <c r="E31" s="77"/>
      <c r="F31" s="78" t="n">
        <f aca="false">ROUND(PRODUCT(F30,C31/100),0)</f>
        <v>0</v>
      </c>
      <c r="G31" s="78"/>
    </row>
    <row r="32" customFormat="false" ht="12.75" hidden="false" customHeight="false" outlineLevel="0" collapsed="false">
      <c r="A32" s="74" t="s">
        <v>46</v>
      </c>
      <c r="B32" s="75"/>
      <c r="C32" s="76" t="n">
        <v>0</v>
      </c>
      <c r="D32" s="75" t="s">
        <v>49</v>
      </c>
      <c r="E32" s="77"/>
      <c r="F32" s="78" t="n">
        <v>0</v>
      </c>
      <c r="G32" s="78"/>
    </row>
    <row r="33" customFormat="false" ht="12.75" hidden="false" customHeight="false" outlineLevel="0" collapsed="false">
      <c r="A33" s="74" t="s">
        <v>48</v>
      </c>
      <c r="B33" s="79"/>
      <c r="C33" s="80" t="n">
        <f aca="false">C32</f>
        <v>0</v>
      </c>
      <c r="D33" s="75" t="s">
        <v>49</v>
      </c>
      <c r="E33" s="52"/>
      <c r="F33" s="78" t="n">
        <f aca="false">ROUND(PRODUCT(F32,C33/100),0)</f>
        <v>0</v>
      </c>
      <c r="G33" s="78"/>
    </row>
    <row r="34" s="85" customFormat="true" ht="19.5" hidden="false" customHeight="true" outlineLevel="0" collapsed="false">
      <c r="A34" s="81" t="s">
        <v>50</v>
      </c>
      <c r="B34" s="82"/>
      <c r="C34" s="82"/>
      <c r="D34" s="82"/>
      <c r="E34" s="83"/>
      <c r="F34" s="84" t="n">
        <f aca="false">ROUND(SUM(F30:F33),0)</f>
        <v>0</v>
      </c>
      <c r="G34" s="84"/>
    </row>
    <row r="36" customFormat="false" ht="12.75" hidden="false" customHeight="false" outlineLevel="0" collapsed="false">
      <c r="A36" s="86" t="s">
        <v>51</v>
      </c>
      <c r="B36" s="86"/>
      <c r="C36" s="86"/>
      <c r="D36" s="86"/>
      <c r="E36" s="86"/>
      <c r="F36" s="86"/>
      <c r="G36" s="86"/>
      <c r="H36" s="1" t="s">
        <v>52</v>
      </c>
    </row>
    <row r="37" customFormat="false" ht="14.25" hidden="false" customHeight="true" outlineLevel="0" collapsed="false">
      <c r="A37" s="86"/>
      <c r="B37" s="87" t="s">
        <v>53</v>
      </c>
      <c r="C37" s="87"/>
      <c r="D37" s="87"/>
      <c r="E37" s="87"/>
      <c r="F37" s="87"/>
      <c r="G37" s="87"/>
      <c r="H37" s="1" t="s">
        <v>52</v>
      </c>
    </row>
    <row r="38" customFormat="false" ht="12.75" hidden="false" customHeight="true" outlineLevel="0" collapsed="false">
      <c r="A38" s="88"/>
      <c r="B38" s="87"/>
      <c r="C38" s="87"/>
      <c r="D38" s="87"/>
      <c r="E38" s="87"/>
      <c r="F38" s="87"/>
      <c r="G38" s="87"/>
      <c r="H38" s="1" t="s">
        <v>52</v>
      </c>
    </row>
    <row r="39" customFormat="false" ht="12.75" hidden="false" customHeight="false" outlineLevel="0" collapsed="false">
      <c r="A39" s="88"/>
      <c r="B39" s="87"/>
      <c r="C39" s="87"/>
      <c r="D39" s="87"/>
      <c r="E39" s="87"/>
      <c r="F39" s="87"/>
      <c r="G39" s="87"/>
      <c r="H39" s="1" t="s">
        <v>52</v>
      </c>
    </row>
    <row r="40" customFormat="false" ht="12.75" hidden="false" customHeight="false" outlineLevel="0" collapsed="false">
      <c r="A40" s="88"/>
      <c r="B40" s="87"/>
      <c r="C40" s="87"/>
      <c r="D40" s="87"/>
      <c r="E40" s="87"/>
      <c r="F40" s="87"/>
      <c r="G40" s="87"/>
      <c r="H40" s="1" t="s">
        <v>52</v>
      </c>
    </row>
    <row r="41" customFormat="false" ht="12.75" hidden="false" customHeight="false" outlineLevel="0" collapsed="false">
      <c r="A41" s="88"/>
      <c r="B41" s="87"/>
      <c r="C41" s="87"/>
      <c r="D41" s="87"/>
      <c r="E41" s="87"/>
      <c r="F41" s="87"/>
      <c r="G41" s="87"/>
      <c r="H41" s="1" t="s">
        <v>52</v>
      </c>
    </row>
    <row r="42" customFormat="false" ht="12.75" hidden="false" customHeight="false" outlineLevel="0" collapsed="false">
      <c r="A42" s="88"/>
      <c r="B42" s="87"/>
      <c r="C42" s="87"/>
      <c r="D42" s="87"/>
      <c r="E42" s="87"/>
      <c r="F42" s="87"/>
      <c r="G42" s="87"/>
      <c r="H42" s="1" t="s">
        <v>52</v>
      </c>
    </row>
    <row r="43" customFormat="false" ht="12.75" hidden="false" customHeight="false" outlineLevel="0" collapsed="false">
      <c r="A43" s="88"/>
      <c r="B43" s="87"/>
      <c r="C43" s="87"/>
      <c r="D43" s="87"/>
      <c r="E43" s="87"/>
      <c r="F43" s="87"/>
      <c r="G43" s="87"/>
      <c r="H43" s="1" t="s">
        <v>52</v>
      </c>
    </row>
    <row r="44" customFormat="false" ht="12.75" hidden="false" customHeight="true" outlineLevel="0" collapsed="false">
      <c r="A44" s="88"/>
      <c r="B44" s="87"/>
      <c r="C44" s="87"/>
      <c r="D44" s="87"/>
      <c r="E44" s="87"/>
      <c r="F44" s="87"/>
      <c r="G44" s="87"/>
      <c r="H44" s="1" t="s">
        <v>52</v>
      </c>
    </row>
    <row r="45" customFormat="false" ht="12.75" hidden="false" customHeight="true" outlineLevel="0" collapsed="false">
      <c r="A45" s="88"/>
      <c r="B45" s="87"/>
      <c r="C45" s="87"/>
      <c r="D45" s="87"/>
      <c r="E45" s="87"/>
      <c r="F45" s="87"/>
      <c r="G45" s="87"/>
      <c r="H45" s="1" t="s">
        <v>52</v>
      </c>
    </row>
    <row r="46" customFormat="false" ht="12.75" hidden="false" customHeight="true" outlineLevel="0" collapsed="false">
      <c r="B46" s="89"/>
      <c r="C46" s="89"/>
      <c r="D46" s="89"/>
      <c r="E46" s="89"/>
      <c r="F46" s="89"/>
      <c r="G46" s="89"/>
    </row>
    <row r="47" customFormat="false" ht="12.75" hidden="false" customHeight="true" outlineLevel="0" collapsed="false">
      <c r="B47" s="89"/>
      <c r="C47" s="89"/>
      <c r="D47" s="89"/>
      <c r="E47" s="89"/>
      <c r="F47" s="89"/>
      <c r="G47" s="89"/>
    </row>
    <row r="48" customFormat="false" ht="12.75" hidden="false" customHeight="true" outlineLevel="0" collapsed="false">
      <c r="B48" s="89"/>
      <c r="C48" s="89"/>
      <c r="D48" s="89"/>
      <c r="E48" s="89"/>
      <c r="F48" s="89"/>
      <c r="G48" s="89"/>
    </row>
    <row r="49" customFormat="false" ht="12.75" hidden="false" customHeight="true" outlineLevel="0" collapsed="false">
      <c r="B49" s="89"/>
      <c r="C49" s="89"/>
      <c r="D49" s="89"/>
      <c r="E49" s="89"/>
      <c r="F49" s="89"/>
      <c r="G49" s="89"/>
    </row>
    <row r="50" customFormat="false" ht="12.75" hidden="false" customHeight="true" outlineLevel="0" collapsed="false">
      <c r="B50" s="89"/>
      <c r="C50" s="89"/>
      <c r="D50" s="89"/>
      <c r="E50" s="89"/>
      <c r="F50" s="89"/>
      <c r="G50" s="89"/>
    </row>
    <row r="51" customFormat="false" ht="12.75" hidden="false" customHeight="true" outlineLevel="0" collapsed="false">
      <c r="B51" s="89"/>
      <c r="C51" s="89"/>
      <c r="D51" s="89"/>
      <c r="E51" s="89"/>
      <c r="F51" s="89"/>
      <c r="G51" s="89"/>
    </row>
  </sheetData>
  <mergeCells count="23">
    <mergeCell ref="A1:G1"/>
    <mergeCell ref="C2:E2"/>
    <mergeCell ref="C6:E6"/>
    <mergeCell ref="C8:E8"/>
    <mergeCell ref="C9:E9"/>
    <mergeCell ref="C10:E10"/>
    <mergeCell ref="C11:E11"/>
    <mergeCell ref="C12:E12"/>
    <mergeCell ref="A13:G13"/>
    <mergeCell ref="D14:G14"/>
    <mergeCell ref="A23:B23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B51:G51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E92"/>
  <sheetViews>
    <sheetView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100" workbookViewId="0">
      <selection pane="topLeft" activeCell="D37" activeCellId="0" sqref="D37"/>
    </sheetView>
  </sheetViews>
  <sheetFormatPr defaultColWidth="9.12109375" defaultRowHeight="12.75" zeroHeight="false" outlineLevelRow="0" outlineLevelCol="0"/>
  <cols>
    <col collapsed="false" customWidth="true" hidden="false" outlineLevel="0" max="1" min="1" style="1" width="5.83"/>
    <col collapsed="false" customWidth="true" hidden="false" outlineLevel="0" max="2" min="2" style="1" width="6.12"/>
    <col collapsed="false" customWidth="true" hidden="false" outlineLevel="0" max="3" min="3" style="1" width="11.39"/>
    <col collapsed="false" customWidth="true" hidden="false" outlineLevel="0" max="4" min="4" style="1" width="15.84"/>
    <col collapsed="false" customWidth="true" hidden="false" outlineLevel="0" max="5" min="5" style="1" width="11.27"/>
    <col collapsed="false" customWidth="true" hidden="false" outlineLevel="0" max="6" min="6" style="1" width="10.83"/>
    <col collapsed="false" customWidth="true" hidden="false" outlineLevel="0" max="7" min="7" style="1" width="10.96"/>
    <col collapsed="false" customWidth="true" hidden="false" outlineLevel="0" max="8" min="8" style="1" width="11.11"/>
    <col collapsed="false" customWidth="true" hidden="false" outlineLevel="0" max="9" min="9" style="1" width="10.68"/>
    <col collapsed="false" customWidth="false" hidden="false" outlineLevel="0" max="257" min="10" style="1" width="9.11"/>
  </cols>
  <sheetData>
    <row r="1" customFormat="false" ht="12.75" hidden="false" customHeight="false" outlineLevel="0" collapsed="false">
      <c r="A1" s="90" t="s">
        <v>54</v>
      </c>
      <c r="B1" s="90"/>
      <c r="C1" s="91" t="s">
        <v>55</v>
      </c>
      <c r="D1" s="92"/>
      <c r="E1" s="93"/>
      <c r="F1" s="92"/>
      <c r="G1" s="94" t="s">
        <v>56</v>
      </c>
      <c r="H1" s="95" t="s">
        <v>57</v>
      </c>
      <c r="I1" s="96"/>
    </row>
    <row r="2" customFormat="false" ht="12.75" hidden="false" customHeight="false" outlineLevel="0" collapsed="false">
      <c r="A2" s="97" t="s">
        <v>58</v>
      </c>
      <c r="B2" s="97"/>
      <c r="C2" s="98" t="s">
        <v>59</v>
      </c>
      <c r="D2" s="99"/>
      <c r="E2" s="100"/>
      <c r="F2" s="99"/>
      <c r="G2" s="5" t="s">
        <v>60</v>
      </c>
      <c r="H2" s="5"/>
      <c r="I2" s="5"/>
    </row>
    <row r="3" customFormat="false" ht="12.75" hidden="false" customHeight="false" outlineLevel="0" collapsed="false">
      <c r="F3" s="30"/>
    </row>
    <row r="4" customFormat="false" ht="19.5" hidden="false" customHeight="true" outlineLevel="0" collapsed="false">
      <c r="A4" s="101" t="s">
        <v>61</v>
      </c>
      <c r="B4" s="101"/>
      <c r="C4" s="101"/>
      <c r="D4" s="101"/>
      <c r="E4" s="101"/>
      <c r="F4" s="101"/>
      <c r="G4" s="101"/>
      <c r="H4" s="101"/>
      <c r="I4" s="101"/>
    </row>
    <row r="6" s="30" customFormat="true" ht="12.75" hidden="false" customHeight="false" outlineLevel="0" collapsed="false">
      <c r="A6" s="102"/>
      <c r="B6" s="103" t="s">
        <v>62</v>
      </c>
      <c r="C6" s="103"/>
      <c r="D6" s="44"/>
      <c r="E6" s="104" t="s">
        <v>63</v>
      </c>
      <c r="F6" s="105" t="s">
        <v>64</v>
      </c>
      <c r="G6" s="105" t="s">
        <v>65</v>
      </c>
      <c r="H6" s="105" t="s">
        <v>66</v>
      </c>
      <c r="I6" s="106" t="s">
        <v>34</v>
      </c>
    </row>
    <row r="7" s="30" customFormat="true" ht="12.75" hidden="false" customHeight="false" outlineLevel="0" collapsed="false">
      <c r="A7" s="107" t="str">
        <f aca="false">'Položky-stavba-1.PP'!B7</f>
        <v>0</v>
      </c>
      <c r="B7" s="108" t="str">
        <f aca="false">'Položky-stavba-1.PP'!C7</f>
        <v>Ostatní</v>
      </c>
      <c r="D7" s="109"/>
      <c r="E7" s="110" t="n">
        <f aca="false">'Položky-stavba-1.PP'!G9</f>
        <v>0</v>
      </c>
      <c r="F7" s="111" t="n">
        <f aca="false">'Položky-stavba-1.PP'!BB9</f>
        <v>0</v>
      </c>
      <c r="G7" s="111" t="n">
        <f aca="false">'Položky-stavba-1.PP'!BC9</f>
        <v>0</v>
      </c>
      <c r="H7" s="111" t="n">
        <f aca="false">'Položky-stavba-1.PP'!BD9</f>
        <v>0</v>
      </c>
      <c r="I7" s="112" t="n">
        <f aca="false">'Položky-stavba-1.PP'!BE9</f>
        <v>0</v>
      </c>
    </row>
    <row r="8" s="30" customFormat="true" ht="12.75" hidden="false" customHeight="false" outlineLevel="0" collapsed="false">
      <c r="A8" s="107" t="s">
        <v>67</v>
      </c>
      <c r="B8" s="108" t="s">
        <v>68</v>
      </c>
      <c r="D8" s="109"/>
      <c r="E8" s="110" t="n">
        <f aca="false">'Položky-stavba-1.PP'!G12</f>
        <v>0</v>
      </c>
      <c r="F8" s="111"/>
      <c r="G8" s="111"/>
      <c r="H8" s="111"/>
      <c r="I8" s="112"/>
    </row>
    <row r="9" s="30" customFormat="true" ht="12.75" hidden="false" customHeight="false" outlineLevel="0" collapsed="false">
      <c r="A9" s="107" t="str">
        <f aca="false">'Položky-stavba-1.PP'!B13</f>
        <v>3</v>
      </c>
      <c r="B9" s="108" t="str">
        <f aca="false">'Položky-stavba-1.PP'!C13</f>
        <v>Svislé a kompletní konstrukce</v>
      </c>
      <c r="D9" s="109"/>
      <c r="E9" s="110" t="n">
        <f aca="false">'Položky-stavba-1.PP'!G23</f>
        <v>0</v>
      </c>
      <c r="F9" s="111" t="n">
        <f aca="false">'Položky-stavba-1.PP'!BB23</f>
        <v>0</v>
      </c>
      <c r="G9" s="111" t="n">
        <f aca="false">'Položky-stavba-1.PP'!BC23</f>
        <v>0</v>
      </c>
      <c r="H9" s="111" t="n">
        <f aca="false">'Položky-stavba-1.PP'!BD23</f>
        <v>0</v>
      </c>
      <c r="I9" s="112" t="n">
        <f aca="false">'Položky-stavba-1.PP'!BE23</f>
        <v>0</v>
      </c>
    </row>
    <row r="10" s="30" customFormat="true" ht="12.75" hidden="false" customHeight="false" outlineLevel="0" collapsed="false">
      <c r="A10" s="107" t="str">
        <f aca="false">'Položky-stavba-1.PP'!B24</f>
        <v>61</v>
      </c>
      <c r="B10" s="108" t="str">
        <f aca="false">'Položky-stavba-1.PP'!C24</f>
        <v>Upravy povrchů vnitřní</v>
      </c>
      <c r="D10" s="109"/>
      <c r="E10" s="110" t="n">
        <f aca="false">'Položky-stavba-1.PP'!G30</f>
        <v>0</v>
      </c>
      <c r="F10" s="111" t="n">
        <f aca="false">'Položky-stavba-1.PP'!BB30</f>
        <v>0</v>
      </c>
      <c r="G10" s="111" t="n">
        <f aca="false">'Položky-stavba-1.PP'!BC30</f>
        <v>0</v>
      </c>
      <c r="H10" s="111" t="n">
        <f aca="false">'Položky-stavba-1.PP'!BD30</f>
        <v>0</v>
      </c>
      <c r="I10" s="112" t="n">
        <f aca="false">'Položky-stavba-1.PP'!BE30</f>
        <v>0</v>
      </c>
    </row>
    <row r="11" s="30" customFormat="true" ht="12.75" hidden="false" customHeight="false" outlineLevel="0" collapsed="false">
      <c r="A11" s="107" t="str">
        <f aca="false">'Položky-stavba-1.PP'!B31</f>
        <v>64</v>
      </c>
      <c r="B11" s="108" t="str">
        <f aca="false">'Položky-stavba-1.PP'!C31</f>
        <v>Výplně otvorů</v>
      </c>
      <c r="D11" s="109"/>
      <c r="E11" s="110" t="n">
        <f aca="false">'Položky-stavba-1.PP'!G33</f>
        <v>0</v>
      </c>
      <c r="F11" s="111" t="n">
        <f aca="false">'Položky-stavba-1.PP'!BB33</f>
        <v>0</v>
      </c>
      <c r="G11" s="111" t="n">
        <f aca="false">'Položky-stavba-1.PP'!BC33</f>
        <v>0</v>
      </c>
      <c r="H11" s="111" t="n">
        <f aca="false">'Položky-stavba-1.PP'!BD33</f>
        <v>0</v>
      </c>
      <c r="I11" s="112" t="n">
        <f aca="false">'Položky-stavba-1.PP'!BE33</f>
        <v>0</v>
      </c>
    </row>
    <row r="12" s="30" customFormat="true" ht="12.75" hidden="false" customHeight="false" outlineLevel="0" collapsed="false">
      <c r="A12" s="107" t="str">
        <f aca="false">'Položky-stavba-1.PP'!B34</f>
        <v>94</v>
      </c>
      <c r="B12" s="108" t="str">
        <f aca="false">'Položky-stavba-1.PP'!C34</f>
        <v>Lešení a stavební výtahy</v>
      </c>
      <c r="D12" s="109"/>
      <c r="E12" s="110" t="n">
        <f aca="false">'Položky-stavba-1.PP'!G38</f>
        <v>0</v>
      </c>
      <c r="F12" s="111" t="n">
        <f aca="false">'Položky-stavba-1.PP'!BB38</f>
        <v>0</v>
      </c>
      <c r="G12" s="111" t="n">
        <f aca="false">'Položky-stavba-1.PP'!BC38</f>
        <v>0</v>
      </c>
      <c r="H12" s="111" t="n">
        <f aca="false">'Položky-stavba-1.PP'!BD38</f>
        <v>0</v>
      </c>
      <c r="I12" s="112" t="n">
        <f aca="false">'Položky-stavba-1.PP'!BE38</f>
        <v>0</v>
      </c>
    </row>
    <row r="13" s="30" customFormat="true" ht="12.75" hidden="false" customHeight="false" outlineLevel="0" collapsed="false">
      <c r="A13" s="107" t="str">
        <f aca="false">'Položky-stavba-1.PP'!B39</f>
        <v>95</v>
      </c>
      <c r="B13" s="108" t="str">
        <f aca="false">'Položky-stavba-1.PP'!C39</f>
        <v>Dokončovací konstrukce na pozemních stavbách</v>
      </c>
      <c r="D13" s="109"/>
      <c r="E13" s="110" t="n">
        <f aca="false">'Položky-stavba-1.PP'!G42</f>
        <v>0</v>
      </c>
      <c r="F13" s="111" t="n">
        <f aca="false">'Položky-stavba-1.PP'!BB42</f>
        <v>0</v>
      </c>
      <c r="G13" s="111" t="n">
        <f aca="false">'Položky-stavba-1.PP'!BC42</f>
        <v>0</v>
      </c>
      <c r="H13" s="111" t="n">
        <f aca="false">'Položky-stavba-1.PP'!BD42</f>
        <v>0</v>
      </c>
      <c r="I13" s="112" t="n">
        <f aca="false">'Položky-stavba-1.PP'!BE42</f>
        <v>0</v>
      </c>
    </row>
    <row r="14" s="30" customFormat="true" ht="12.75" hidden="false" customHeight="false" outlineLevel="0" collapsed="false">
      <c r="A14" s="107" t="str">
        <f aca="false">'Položky-stavba-1.PP'!B43</f>
        <v>96</v>
      </c>
      <c r="B14" s="108" t="str">
        <f aca="false">'Položky-stavba-1.PP'!C43</f>
        <v>Bourání konstrukcí</v>
      </c>
      <c r="D14" s="109"/>
      <c r="E14" s="110" t="n">
        <f aca="false">'Položky-stavba-1.PP'!G55</f>
        <v>0</v>
      </c>
      <c r="F14" s="111" t="n">
        <f aca="false">'Položky-stavba-1.PP'!BB55</f>
        <v>0</v>
      </c>
      <c r="G14" s="111" t="n">
        <f aca="false">'Položky-stavba-1.PP'!BC55</f>
        <v>0</v>
      </c>
      <c r="H14" s="111" t="n">
        <f aca="false">'Položky-stavba-1.PP'!BD55</f>
        <v>0</v>
      </c>
      <c r="I14" s="112" t="n">
        <f aca="false">'Položky-stavba-1.PP'!BE55</f>
        <v>0</v>
      </c>
    </row>
    <row r="15" s="30" customFormat="true" ht="12.75" hidden="false" customHeight="false" outlineLevel="0" collapsed="false">
      <c r="A15" s="107" t="str">
        <f aca="false">'Položky-stavba-1.PP'!B56</f>
        <v>97</v>
      </c>
      <c r="B15" s="108" t="str">
        <f aca="false">'Položky-stavba-1.PP'!C56</f>
        <v>prorážení otvorů</v>
      </c>
      <c r="D15" s="109"/>
      <c r="E15" s="110" t="n">
        <f aca="false">'Položky-stavba-1.PP'!G61</f>
        <v>0</v>
      </c>
      <c r="F15" s="111" t="n">
        <f aca="false">'Položky-stavba-1.PP'!BB61</f>
        <v>0</v>
      </c>
      <c r="G15" s="111" t="n">
        <f aca="false">'Položky-stavba-1.PP'!BC61</f>
        <v>0</v>
      </c>
      <c r="H15" s="111" t="n">
        <f aca="false">'Položky-stavba-1.PP'!BD61</f>
        <v>0</v>
      </c>
      <c r="I15" s="112" t="n">
        <f aca="false">'Položky-stavba-1.PP'!BE61</f>
        <v>0</v>
      </c>
    </row>
    <row r="16" s="30" customFormat="true" ht="12.75" hidden="false" customHeight="false" outlineLevel="0" collapsed="false">
      <c r="A16" s="107" t="str">
        <f aca="false">'Položky-stavba-1.PP'!B62</f>
        <v>713</v>
      </c>
      <c r="B16" s="108" t="str">
        <f aca="false">'Položky-stavba-1.PP'!C62</f>
        <v>Izolace tepelné</v>
      </c>
      <c r="D16" s="109"/>
      <c r="E16" s="110" t="n">
        <f aca="false">'Položky-stavba-1.PP'!BA64</f>
        <v>0</v>
      </c>
      <c r="F16" s="111" t="n">
        <f aca="false">'Položky-stavba-1.PP'!G64</f>
        <v>0</v>
      </c>
      <c r="G16" s="111" t="n">
        <f aca="false">'Položky-stavba-1.PP'!BC64</f>
        <v>0</v>
      </c>
      <c r="H16" s="111" t="n">
        <f aca="false">'Položky-stavba-1.PP'!BD64</f>
        <v>0</v>
      </c>
      <c r="I16" s="112" t="n">
        <f aca="false">'Položky-stavba-1.PP'!BE64</f>
        <v>0</v>
      </c>
    </row>
    <row r="17" s="30" customFormat="true" ht="12.75" hidden="false" customHeight="false" outlineLevel="0" collapsed="false">
      <c r="A17" s="107" t="str">
        <f aca="false">'Položky-stavba-1.PP'!B65</f>
        <v>725</v>
      </c>
      <c r="B17" s="108" t="str">
        <f aca="false">'Položky-stavba-1.PP'!C65</f>
        <v>Zařizovací předměty</v>
      </c>
      <c r="D17" s="109"/>
      <c r="E17" s="110" t="n">
        <f aca="false">'Položky-stavba-1.PP'!BA70</f>
        <v>0</v>
      </c>
      <c r="F17" s="111" t="n">
        <f aca="false">'Položky-stavba-1.PP'!G70</f>
        <v>0</v>
      </c>
      <c r="G17" s="111" t="n">
        <f aca="false">'Položky-stavba-1.PP'!BC70</f>
        <v>0</v>
      </c>
      <c r="H17" s="111" t="n">
        <f aca="false">'Položky-stavba-1.PP'!BD70</f>
        <v>0</v>
      </c>
      <c r="I17" s="112" t="n">
        <f aca="false">'Položky-stavba-1.PP'!BE70</f>
        <v>0</v>
      </c>
    </row>
    <row r="18" s="30" customFormat="true" ht="12.75" hidden="false" customHeight="false" outlineLevel="0" collapsed="false">
      <c r="A18" s="107" t="str">
        <f aca="false">'Položky-stavba-1.PP'!B71</f>
        <v>733</v>
      </c>
      <c r="B18" s="108" t="str">
        <f aca="false">'Položky-stavba-1.PP'!C71</f>
        <v>Rozvod potrubí</v>
      </c>
      <c r="D18" s="109"/>
      <c r="E18" s="110" t="n">
        <f aca="false">'Položky-stavba-1.PP'!BA75</f>
        <v>0</v>
      </c>
      <c r="F18" s="111" t="n">
        <f aca="false">'Položky-stavba-1.PP'!G75</f>
        <v>0</v>
      </c>
      <c r="G18" s="111" t="n">
        <f aca="false">'Položky-stavba-1.PP'!BC75</f>
        <v>0</v>
      </c>
      <c r="H18" s="111" t="n">
        <f aca="false">'Položky-stavba-1.PP'!BD75</f>
        <v>0</v>
      </c>
      <c r="I18" s="112" t="n">
        <f aca="false">'Položky-stavba-1.PP'!BE75</f>
        <v>0</v>
      </c>
    </row>
    <row r="19" s="30" customFormat="true" ht="12.75" hidden="false" customHeight="false" outlineLevel="0" collapsed="false">
      <c r="A19" s="107" t="str">
        <f aca="false">'Položky-stavba-1.PP'!B76</f>
        <v>735</v>
      </c>
      <c r="B19" s="108" t="str">
        <f aca="false">'Položky-stavba-1.PP'!C76</f>
        <v>Otopná tělesa</v>
      </c>
      <c r="D19" s="109"/>
      <c r="E19" s="110" t="n">
        <f aca="false">'Položky-stavba-1.PP'!BA89</f>
        <v>0</v>
      </c>
      <c r="F19" s="111" t="n">
        <f aca="false">'Položky-stavba-1.PP'!G89</f>
        <v>0</v>
      </c>
      <c r="G19" s="111" t="n">
        <f aca="false">'Položky-stavba-1.PP'!BC89</f>
        <v>0</v>
      </c>
      <c r="H19" s="111" t="n">
        <f aca="false">'Položky-stavba-1.PP'!BD89</f>
        <v>0</v>
      </c>
      <c r="I19" s="112" t="n">
        <f aca="false">'Položky-stavba-1.PP'!BE89</f>
        <v>0</v>
      </c>
    </row>
    <row r="20" s="30" customFormat="true" ht="12.75" hidden="false" customHeight="false" outlineLevel="0" collapsed="false">
      <c r="A20" s="107" t="str">
        <f aca="false">'Položky-stavba-1.PP'!B90</f>
        <v>766</v>
      </c>
      <c r="B20" s="108" t="str">
        <f aca="false">'Položky-stavba-1.PP'!C90</f>
        <v>Konstrukce truhlářské</v>
      </c>
      <c r="D20" s="109"/>
      <c r="E20" s="110" t="n">
        <f aca="false">'Položky-stavba-1.PP'!BA102</f>
        <v>0</v>
      </c>
      <c r="F20" s="111" t="n">
        <f aca="false">'Položky-stavba-1.PP'!G102</f>
        <v>0</v>
      </c>
      <c r="G20" s="111" t="n">
        <f aca="false">'Položky-stavba-1.PP'!BC102</f>
        <v>0</v>
      </c>
      <c r="H20" s="111" t="n">
        <f aca="false">'Položky-stavba-1.PP'!BD102</f>
        <v>0</v>
      </c>
      <c r="I20" s="112" t="n">
        <f aca="false">'Položky-stavba-1.PP'!BE102</f>
        <v>0</v>
      </c>
    </row>
    <row r="21" s="30" customFormat="true" ht="12.75" hidden="false" customHeight="false" outlineLevel="0" collapsed="false">
      <c r="A21" s="107" t="str">
        <f aca="false">'Položky-stavba-1.PP'!B103</f>
        <v>767</v>
      </c>
      <c r="B21" s="108" t="str">
        <f aca="false">'Položky-stavba-1.PP'!C103</f>
        <v>Konstrukce zámečnické</v>
      </c>
      <c r="D21" s="109"/>
      <c r="E21" s="110" t="n">
        <f aca="false">'Položky-stavba-1.PP'!BA107</f>
        <v>0</v>
      </c>
      <c r="F21" s="111" t="n">
        <f aca="false">'Položky-stavba-1.PP'!G107</f>
        <v>0</v>
      </c>
      <c r="G21" s="111" t="n">
        <f aca="false">'Položky-stavba-1.PP'!BC107</f>
        <v>0</v>
      </c>
      <c r="H21" s="111" t="n">
        <f aca="false">'Položky-stavba-1.PP'!BD107</f>
        <v>0</v>
      </c>
      <c r="I21" s="112" t="n">
        <f aca="false">'Položky-stavba-1.PP'!BE107</f>
        <v>0</v>
      </c>
    </row>
    <row r="22" s="30" customFormat="true" ht="12.75" hidden="false" customHeight="false" outlineLevel="0" collapsed="false">
      <c r="A22" s="107" t="str">
        <f aca="false">'Položky-stavba-1.PP'!B108</f>
        <v>771</v>
      </c>
      <c r="B22" s="108" t="str">
        <f aca="false">'Položky-stavba-1.PP'!C108</f>
        <v>Podlahy z dlaždic a obklady</v>
      </c>
      <c r="D22" s="109"/>
      <c r="E22" s="110" t="n">
        <f aca="false">'Položky-stavba-1.PP'!BA117</f>
        <v>0</v>
      </c>
      <c r="F22" s="111" t="n">
        <f aca="false">'Položky-stavba-1.PP'!G117</f>
        <v>0</v>
      </c>
      <c r="G22" s="111" t="n">
        <f aca="false">'Položky-stavba-1.PP'!BC117</f>
        <v>0</v>
      </c>
      <c r="H22" s="111" t="n">
        <f aca="false">'Položky-stavba-1.PP'!BD117</f>
        <v>0</v>
      </c>
      <c r="I22" s="112" t="n">
        <f aca="false">'Položky-stavba-1.PP'!BE117</f>
        <v>0</v>
      </c>
    </row>
    <row r="23" s="30" customFormat="true" ht="12.75" hidden="false" customHeight="false" outlineLevel="0" collapsed="false">
      <c r="A23" s="107" t="str">
        <f aca="false">'Položky-stavba-1.PP'!B118</f>
        <v>781</v>
      </c>
      <c r="B23" s="108" t="str">
        <f aca="false">'Položky-stavba-1.PP'!C118</f>
        <v>Obklady keramické</v>
      </c>
      <c r="D23" s="109"/>
      <c r="E23" s="110" t="n">
        <f aca="false">'Položky-stavba-1.PP'!BA131</f>
        <v>0</v>
      </c>
      <c r="F23" s="111" t="n">
        <f aca="false">'Položky-stavba-1.PP'!G131</f>
        <v>0</v>
      </c>
      <c r="G23" s="111" t="n">
        <f aca="false">'Položky-stavba-1.PP'!BC131</f>
        <v>0</v>
      </c>
      <c r="H23" s="111" t="n">
        <f aca="false">'Položky-stavba-1.PP'!BD131</f>
        <v>0</v>
      </c>
      <c r="I23" s="112" t="n">
        <f aca="false">'Položky-stavba-1.PP'!BE131</f>
        <v>0</v>
      </c>
    </row>
    <row r="24" s="30" customFormat="true" ht="12.75" hidden="false" customHeight="false" outlineLevel="0" collapsed="false">
      <c r="A24" s="107" t="str">
        <f aca="false">'Položky-stavba-1.PP'!B132</f>
        <v>784</v>
      </c>
      <c r="B24" s="108" t="str">
        <f aca="false">'Položky-stavba-1.PP'!C132</f>
        <v>Malby</v>
      </c>
      <c r="D24" s="109"/>
      <c r="E24" s="110" t="n">
        <f aca="false">'Položky-stavba-1.PP'!BA137</f>
        <v>0</v>
      </c>
      <c r="F24" s="111" t="n">
        <f aca="false">'Položky-stavba-1.PP'!G137</f>
        <v>0</v>
      </c>
      <c r="G24" s="111" t="n">
        <f aca="false">'Položky-stavba-1.PP'!BC137</f>
        <v>0</v>
      </c>
      <c r="H24" s="111" t="n">
        <f aca="false">'Položky-stavba-1.PP'!BD137</f>
        <v>0</v>
      </c>
      <c r="I24" s="112" t="n">
        <f aca="false">'Položky-stavba-1.PP'!BE137</f>
        <v>0</v>
      </c>
    </row>
    <row r="25" s="30" customFormat="true" ht="12.75" hidden="false" customHeight="false" outlineLevel="0" collapsed="false">
      <c r="A25" s="107" t="str">
        <f aca="false">'Položky-stavba-1.PP'!B138</f>
        <v>M21</v>
      </c>
      <c r="B25" s="108" t="str">
        <f aca="false">'Položky-stavba-1.PP'!C138</f>
        <v>Elektromontáže</v>
      </c>
      <c r="D25" s="109"/>
      <c r="E25" s="110" t="n">
        <f aca="false">'Položky-stavba-1.PP'!BA140</f>
        <v>0</v>
      </c>
      <c r="F25" s="111" t="n">
        <f aca="false">'Položky-stavba-1.PP'!BB140</f>
        <v>0</v>
      </c>
      <c r="G25" s="111" t="n">
        <f aca="false">'Položky-stavba-1.PP'!BC140</f>
        <v>0</v>
      </c>
      <c r="H25" s="111" t="n">
        <f aca="false">'Položky-stavba-1.PP'!BD140</f>
        <v>0</v>
      </c>
      <c r="I25" s="112" t="n">
        <f aca="false">'Položky-stavba-1.PP'!BE140</f>
        <v>0</v>
      </c>
    </row>
    <row r="26" s="30" customFormat="true" ht="12.75" hidden="false" customHeight="false" outlineLevel="0" collapsed="false">
      <c r="A26" s="107" t="str">
        <f aca="false">'Položky-stavba-1.PP'!B141</f>
        <v>M24</v>
      </c>
      <c r="B26" s="108" t="str">
        <f aca="false">'Položky-stavba-1.PP'!C141</f>
        <v>Montáže vzduchotechnických zařízení</v>
      </c>
      <c r="D26" s="109"/>
      <c r="E26" s="110" t="n">
        <f aca="false">'Položky-stavba-1.PP'!BA143</f>
        <v>0</v>
      </c>
      <c r="F26" s="111" t="n">
        <f aca="false">'Položky-stavba-1.PP'!BB143</f>
        <v>0</v>
      </c>
      <c r="G26" s="111" t="n">
        <f aca="false">'Položky-stavba-1.PP'!BC143</f>
        <v>0</v>
      </c>
      <c r="H26" s="111" t="n">
        <f aca="false">'Položky-stavba-1.PP'!BD143</f>
        <v>0</v>
      </c>
      <c r="I26" s="112" t="n">
        <f aca="false">'Položky-stavba-1.PP'!BE143</f>
        <v>0</v>
      </c>
    </row>
    <row r="27" s="30" customFormat="true" ht="12.75" hidden="false" customHeight="false" outlineLevel="0" collapsed="false">
      <c r="A27" s="107" t="str">
        <f aca="false">'Položky-stavba-1.PP'!B144</f>
        <v>D96</v>
      </c>
      <c r="B27" s="108" t="str">
        <f aca="false">'Položky-stavba-1.PP'!C144</f>
        <v>Přesuny suti a vybouraných hmot</v>
      </c>
      <c r="D27" s="109"/>
      <c r="E27" s="110" t="n">
        <f aca="false">'Položky-stavba-1.PP'!G151</f>
        <v>0</v>
      </c>
      <c r="F27" s="111" t="n">
        <f aca="false">'Položky-stavba-1.PP'!BB151</f>
        <v>0</v>
      </c>
      <c r="G27" s="111" t="n">
        <f aca="false">'Položky-stavba-1.PP'!BC151</f>
        <v>0</v>
      </c>
      <c r="H27" s="111" t="n">
        <f aca="false">'Položky-stavba-1.PP'!BD151</f>
        <v>0</v>
      </c>
      <c r="I27" s="112" t="n">
        <f aca="false">'Položky-stavba-1.PP'!BE151</f>
        <v>0</v>
      </c>
    </row>
    <row r="28" s="119" customFormat="true" ht="12.75" hidden="false" customHeight="false" outlineLevel="0" collapsed="false">
      <c r="A28" s="113"/>
      <c r="B28" s="114" t="s">
        <v>69</v>
      </c>
      <c r="C28" s="114"/>
      <c r="D28" s="115"/>
      <c r="E28" s="116" t="n">
        <f aca="false">SUM(E7:E27)</f>
        <v>0</v>
      </c>
      <c r="F28" s="117" t="n">
        <f aca="false">SUM(F7:F27)</f>
        <v>0</v>
      </c>
      <c r="G28" s="117" t="n">
        <f aca="false">SUM(G7:G27)</f>
        <v>0</v>
      </c>
      <c r="H28" s="117" t="n">
        <f aca="false">SUM(H7:H27)</f>
        <v>0</v>
      </c>
      <c r="I28" s="118" t="n">
        <f aca="false">SUM(I7:I27)</f>
        <v>0</v>
      </c>
    </row>
    <row r="29" customFormat="false" ht="12.75" hidden="false" customHeight="false" outlineLevel="0" collapsed="false">
      <c r="A29" s="30"/>
      <c r="B29" s="30"/>
      <c r="C29" s="30"/>
      <c r="D29" s="30"/>
      <c r="E29" s="30"/>
      <c r="F29" s="30"/>
      <c r="G29" s="30"/>
      <c r="H29" s="30"/>
      <c r="I29" s="30"/>
    </row>
    <row r="30" customFormat="false" ht="19.5" hidden="false" customHeight="true" outlineLevel="0" collapsed="false">
      <c r="A30" s="120" t="s">
        <v>70</v>
      </c>
      <c r="B30" s="120"/>
      <c r="C30" s="120"/>
      <c r="D30" s="120"/>
      <c r="E30" s="120"/>
      <c r="F30" s="120"/>
      <c r="G30" s="120"/>
      <c r="H30" s="120"/>
      <c r="I30" s="120"/>
      <c r="BA30" s="35"/>
      <c r="BB30" s="35"/>
      <c r="BC30" s="35"/>
      <c r="BD30" s="35"/>
      <c r="BE30" s="35"/>
    </row>
    <row r="32" customFormat="false" ht="12.75" hidden="false" customHeight="false" outlineLevel="0" collapsed="false">
      <c r="A32" s="62" t="s">
        <v>71</v>
      </c>
      <c r="B32" s="63"/>
      <c r="C32" s="63"/>
      <c r="D32" s="121"/>
      <c r="E32" s="122" t="s">
        <v>72</v>
      </c>
      <c r="F32" s="123" t="s">
        <v>73</v>
      </c>
      <c r="G32" s="124" t="s">
        <v>74</v>
      </c>
      <c r="H32" s="125"/>
      <c r="I32" s="126" t="s">
        <v>72</v>
      </c>
    </row>
    <row r="33" customFormat="false" ht="12.75" hidden="false" customHeight="false" outlineLevel="0" collapsed="false">
      <c r="A33" s="55" t="s">
        <v>75</v>
      </c>
      <c r="B33" s="46"/>
      <c r="C33" s="46"/>
      <c r="D33" s="127"/>
      <c r="E33" s="128" t="n">
        <v>0</v>
      </c>
      <c r="F33" s="129" t="n">
        <v>0</v>
      </c>
      <c r="G33" s="130"/>
      <c r="H33" s="131"/>
      <c r="I33" s="132" t="n">
        <f aca="false">E33+F33*G33/100</f>
        <v>0</v>
      </c>
      <c r="BA33" s="1" t="n">
        <v>0</v>
      </c>
    </row>
    <row r="34" customFormat="false" ht="12.75" hidden="false" customHeight="false" outlineLevel="0" collapsed="false">
      <c r="A34" s="55" t="s">
        <v>76</v>
      </c>
      <c r="B34" s="46"/>
      <c r="C34" s="46"/>
      <c r="D34" s="127"/>
      <c r="E34" s="128" t="n">
        <v>0</v>
      </c>
      <c r="F34" s="129" t="n">
        <v>0</v>
      </c>
      <c r="G34" s="130"/>
      <c r="H34" s="131"/>
      <c r="I34" s="132" t="n">
        <f aca="false">E34+F34*G34/100</f>
        <v>0</v>
      </c>
      <c r="BA34" s="1" t="n">
        <v>0</v>
      </c>
    </row>
    <row r="35" customFormat="false" ht="12.75" hidden="false" customHeight="false" outlineLevel="0" collapsed="false">
      <c r="A35" s="55" t="s">
        <v>77</v>
      </c>
      <c r="B35" s="46"/>
      <c r="C35" s="46"/>
      <c r="D35" s="127"/>
      <c r="E35" s="128" t="n">
        <v>0</v>
      </c>
      <c r="F35" s="129" t="n">
        <v>0</v>
      </c>
      <c r="G35" s="130"/>
      <c r="H35" s="131"/>
      <c r="I35" s="132" t="n">
        <f aca="false">E35+F35*G35/100</f>
        <v>0</v>
      </c>
      <c r="BA35" s="1" t="n">
        <v>0</v>
      </c>
    </row>
    <row r="36" customFormat="false" ht="12.75" hidden="false" customHeight="false" outlineLevel="0" collapsed="false">
      <c r="A36" s="55" t="s">
        <v>78</v>
      </c>
      <c r="B36" s="46"/>
      <c r="C36" s="46"/>
      <c r="D36" s="127"/>
      <c r="E36" s="128" t="n">
        <v>0</v>
      </c>
      <c r="F36" s="129" t="n">
        <v>0</v>
      </c>
      <c r="G36" s="130"/>
      <c r="H36" s="131"/>
      <c r="I36" s="132" t="n">
        <f aca="false">E36+F36*G36/100</f>
        <v>0</v>
      </c>
      <c r="BA36" s="1" t="n">
        <v>0</v>
      </c>
    </row>
    <row r="37" customFormat="false" ht="12.75" hidden="false" customHeight="false" outlineLevel="0" collapsed="false">
      <c r="A37" s="55" t="s">
        <v>79</v>
      </c>
      <c r="B37" s="46"/>
      <c r="C37" s="46"/>
      <c r="D37" s="127"/>
      <c r="E37" s="128" t="n">
        <v>0</v>
      </c>
      <c r="F37" s="129" t="n">
        <v>0</v>
      </c>
      <c r="G37" s="130"/>
      <c r="H37" s="131"/>
      <c r="I37" s="132" t="n">
        <f aca="false">E37+F37*G37/100</f>
        <v>0</v>
      </c>
      <c r="BA37" s="1" t="n">
        <v>1</v>
      </c>
    </row>
    <row r="38" customFormat="false" ht="12.75" hidden="false" customHeight="false" outlineLevel="0" collapsed="false">
      <c r="A38" s="55" t="s">
        <v>80</v>
      </c>
      <c r="B38" s="46"/>
      <c r="C38" s="46"/>
      <c r="D38" s="127"/>
      <c r="E38" s="128" t="n">
        <v>0</v>
      </c>
      <c r="F38" s="129" t="n">
        <v>0</v>
      </c>
      <c r="G38" s="130"/>
      <c r="H38" s="131"/>
      <c r="I38" s="132" t="n">
        <f aca="false">E38+F38*G38/100</f>
        <v>0</v>
      </c>
      <c r="BA38" s="1" t="n">
        <v>1</v>
      </c>
    </row>
    <row r="39" customFormat="false" ht="12.75" hidden="false" customHeight="false" outlineLevel="0" collapsed="false">
      <c r="A39" s="55" t="s">
        <v>81</v>
      </c>
      <c r="B39" s="46"/>
      <c r="C39" s="46"/>
      <c r="D39" s="127"/>
      <c r="E39" s="128" t="n">
        <v>0</v>
      </c>
      <c r="F39" s="129" t="n">
        <v>0</v>
      </c>
      <c r="G39" s="130"/>
      <c r="H39" s="131"/>
      <c r="I39" s="132" t="n">
        <f aca="false">E39+F39*G39/100</f>
        <v>0</v>
      </c>
      <c r="BA39" s="1" t="n">
        <v>2</v>
      </c>
    </row>
    <row r="40" customFormat="false" ht="12.75" hidden="false" customHeight="false" outlineLevel="0" collapsed="false">
      <c r="A40" s="55" t="s">
        <v>82</v>
      </c>
      <c r="B40" s="46"/>
      <c r="C40" s="46"/>
      <c r="D40" s="127"/>
      <c r="E40" s="128" t="n">
        <v>0</v>
      </c>
      <c r="F40" s="129" t="n">
        <v>0</v>
      </c>
      <c r="G40" s="130"/>
      <c r="H40" s="131"/>
      <c r="I40" s="132" t="n">
        <f aca="false">E40+F40*G40/100</f>
        <v>0</v>
      </c>
      <c r="BA40" s="1" t="n">
        <v>2</v>
      </c>
    </row>
    <row r="41" customFormat="false" ht="12.75" hidden="false" customHeight="false" outlineLevel="0" collapsed="false">
      <c r="A41" s="133"/>
      <c r="B41" s="134" t="s">
        <v>83</v>
      </c>
      <c r="C41" s="135"/>
      <c r="D41" s="136"/>
      <c r="E41" s="137"/>
      <c r="F41" s="138"/>
      <c r="G41" s="138"/>
      <c r="H41" s="139" t="n">
        <f aca="false">SUM(I33:I40)</f>
        <v>0</v>
      </c>
      <c r="I41" s="139"/>
    </row>
    <row r="43" customFormat="false" ht="12.75" hidden="false" customHeight="false" outlineLevel="0" collapsed="false">
      <c r="B43" s="119"/>
      <c r="F43" s="140"/>
      <c r="G43" s="141"/>
      <c r="H43" s="141"/>
      <c r="I43" s="142"/>
    </row>
    <row r="44" customFormat="false" ht="12.75" hidden="false" customHeight="false" outlineLevel="0" collapsed="false">
      <c r="F44" s="140"/>
      <c r="G44" s="141"/>
      <c r="H44" s="141"/>
      <c r="I44" s="142"/>
    </row>
    <row r="45" customFormat="false" ht="12.75" hidden="false" customHeight="false" outlineLevel="0" collapsed="false">
      <c r="F45" s="140"/>
      <c r="G45" s="141"/>
      <c r="H45" s="141"/>
      <c r="I45" s="142"/>
    </row>
    <row r="46" customFormat="false" ht="12.75" hidden="false" customHeight="false" outlineLevel="0" collapsed="false">
      <c r="F46" s="140"/>
      <c r="G46" s="141"/>
      <c r="H46" s="141"/>
      <c r="I46" s="142"/>
    </row>
    <row r="47" customFormat="false" ht="12.75" hidden="false" customHeight="false" outlineLevel="0" collapsed="false">
      <c r="F47" s="140"/>
      <c r="G47" s="141"/>
      <c r="H47" s="141"/>
      <c r="I47" s="142"/>
    </row>
    <row r="48" customFormat="false" ht="12.75" hidden="false" customHeight="false" outlineLevel="0" collapsed="false">
      <c r="F48" s="140"/>
      <c r="G48" s="141"/>
      <c r="H48" s="141"/>
      <c r="I48" s="142"/>
    </row>
    <row r="49" customFormat="false" ht="12.75" hidden="false" customHeight="false" outlineLevel="0" collapsed="false">
      <c r="F49" s="140"/>
      <c r="G49" s="141"/>
      <c r="H49" s="141"/>
      <c r="I49" s="142"/>
    </row>
    <row r="50" customFormat="false" ht="12.75" hidden="false" customHeight="false" outlineLevel="0" collapsed="false">
      <c r="F50" s="140"/>
      <c r="G50" s="141"/>
      <c r="H50" s="141"/>
      <c r="I50" s="142"/>
    </row>
    <row r="51" customFormat="false" ht="12.75" hidden="false" customHeight="false" outlineLevel="0" collapsed="false">
      <c r="F51" s="140"/>
      <c r="G51" s="141"/>
      <c r="H51" s="141"/>
      <c r="I51" s="142"/>
    </row>
    <row r="52" customFormat="false" ht="12.75" hidden="false" customHeight="false" outlineLevel="0" collapsed="false">
      <c r="F52" s="140"/>
      <c r="G52" s="141"/>
      <c r="H52" s="141"/>
      <c r="I52" s="142"/>
    </row>
    <row r="53" customFormat="false" ht="12.75" hidden="false" customHeight="false" outlineLevel="0" collapsed="false">
      <c r="F53" s="140"/>
      <c r="G53" s="141"/>
      <c r="H53" s="141"/>
      <c r="I53" s="142"/>
    </row>
    <row r="54" customFormat="false" ht="12.75" hidden="false" customHeight="false" outlineLevel="0" collapsed="false">
      <c r="F54" s="140"/>
      <c r="G54" s="141"/>
      <c r="H54" s="141"/>
      <c r="I54" s="142"/>
    </row>
    <row r="55" customFormat="false" ht="12.75" hidden="false" customHeight="false" outlineLevel="0" collapsed="false">
      <c r="F55" s="140"/>
      <c r="G55" s="141"/>
      <c r="H55" s="141"/>
      <c r="I55" s="142"/>
    </row>
    <row r="56" customFormat="false" ht="12.75" hidden="false" customHeight="false" outlineLevel="0" collapsed="false">
      <c r="F56" s="140"/>
      <c r="G56" s="141"/>
      <c r="H56" s="141"/>
      <c r="I56" s="142"/>
    </row>
    <row r="57" customFormat="false" ht="12.75" hidden="false" customHeight="false" outlineLevel="0" collapsed="false">
      <c r="F57" s="140"/>
      <c r="G57" s="141"/>
      <c r="H57" s="141"/>
      <c r="I57" s="142"/>
    </row>
    <row r="58" customFormat="false" ht="12.75" hidden="false" customHeight="false" outlineLevel="0" collapsed="false">
      <c r="F58" s="140"/>
      <c r="G58" s="141"/>
      <c r="H58" s="141"/>
      <c r="I58" s="142"/>
    </row>
    <row r="59" customFormat="false" ht="12.75" hidden="false" customHeight="false" outlineLevel="0" collapsed="false">
      <c r="F59" s="140"/>
      <c r="G59" s="141"/>
      <c r="H59" s="141"/>
      <c r="I59" s="142"/>
    </row>
    <row r="60" customFormat="false" ht="12.75" hidden="false" customHeight="false" outlineLevel="0" collapsed="false">
      <c r="F60" s="140"/>
      <c r="G60" s="141"/>
      <c r="H60" s="141"/>
      <c r="I60" s="142"/>
    </row>
    <row r="61" customFormat="false" ht="12.75" hidden="false" customHeight="false" outlineLevel="0" collapsed="false">
      <c r="F61" s="140"/>
      <c r="G61" s="141"/>
      <c r="H61" s="141"/>
      <c r="I61" s="142"/>
    </row>
    <row r="62" customFormat="false" ht="12.75" hidden="false" customHeight="false" outlineLevel="0" collapsed="false">
      <c r="F62" s="140"/>
      <c r="G62" s="141"/>
      <c r="H62" s="141"/>
      <c r="I62" s="142"/>
    </row>
    <row r="63" customFormat="false" ht="12.75" hidden="false" customHeight="false" outlineLevel="0" collapsed="false">
      <c r="F63" s="140"/>
      <c r="G63" s="141"/>
      <c r="H63" s="141"/>
      <c r="I63" s="142"/>
    </row>
    <row r="64" customFormat="false" ht="12.75" hidden="false" customHeight="false" outlineLevel="0" collapsed="false">
      <c r="F64" s="140"/>
      <c r="G64" s="141"/>
      <c r="H64" s="141"/>
      <c r="I64" s="142"/>
    </row>
    <row r="65" customFormat="false" ht="12.75" hidden="false" customHeight="false" outlineLevel="0" collapsed="false">
      <c r="F65" s="140"/>
      <c r="G65" s="141"/>
      <c r="H65" s="141"/>
      <c r="I65" s="142"/>
    </row>
    <row r="66" customFormat="false" ht="12.75" hidden="false" customHeight="false" outlineLevel="0" collapsed="false">
      <c r="F66" s="140"/>
      <c r="G66" s="141"/>
      <c r="H66" s="141"/>
      <c r="I66" s="142"/>
    </row>
    <row r="67" customFormat="false" ht="12.75" hidden="false" customHeight="false" outlineLevel="0" collapsed="false">
      <c r="F67" s="140"/>
      <c r="G67" s="141"/>
      <c r="H67" s="141"/>
      <c r="I67" s="142"/>
    </row>
    <row r="68" customFormat="false" ht="12.75" hidden="false" customHeight="false" outlineLevel="0" collapsed="false">
      <c r="F68" s="140"/>
      <c r="G68" s="141"/>
      <c r="H68" s="141"/>
      <c r="I68" s="142"/>
    </row>
    <row r="69" customFormat="false" ht="12.75" hidden="false" customHeight="false" outlineLevel="0" collapsed="false">
      <c r="F69" s="140"/>
      <c r="G69" s="141"/>
      <c r="H69" s="141"/>
      <c r="I69" s="142"/>
    </row>
    <row r="70" customFormat="false" ht="12.75" hidden="false" customHeight="false" outlineLevel="0" collapsed="false">
      <c r="F70" s="140"/>
      <c r="G70" s="141"/>
      <c r="H70" s="141"/>
      <c r="I70" s="142"/>
    </row>
    <row r="71" customFormat="false" ht="12.75" hidden="false" customHeight="false" outlineLevel="0" collapsed="false">
      <c r="F71" s="140"/>
      <c r="G71" s="141"/>
      <c r="H71" s="141"/>
      <c r="I71" s="142"/>
    </row>
    <row r="72" customFormat="false" ht="12.75" hidden="false" customHeight="false" outlineLevel="0" collapsed="false">
      <c r="F72" s="140"/>
      <c r="G72" s="141"/>
      <c r="H72" s="141"/>
      <c r="I72" s="142"/>
    </row>
    <row r="73" customFormat="false" ht="12.75" hidden="false" customHeight="false" outlineLevel="0" collapsed="false">
      <c r="F73" s="140"/>
      <c r="G73" s="141"/>
      <c r="H73" s="141"/>
      <c r="I73" s="142"/>
    </row>
    <row r="74" customFormat="false" ht="12.75" hidden="false" customHeight="false" outlineLevel="0" collapsed="false">
      <c r="F74" s="140"/>
      <c r="G74" s="141"/>
      <c r="H74" s="141"/>
      <c r="I74" s="142"/>
    </row>
    <row r="75" customFormat="false" ht="12.75" hidden="false" customHeight="false" outlineLevel="0" collapsed="false">
      <c r="F75" s="140"/>
      <c r="G75" s="141"/>
      <c r="H75" s="141"/>
      <c r="I75" s="142"/>
    </row>
    <row r="76" customFormat="false" ht="12.75" hidden="false" customHeight="false" outlineLevel="0" collapsed="false">
      <c r="F76" s="140"/>
      <c r="G76" s="141"/>
      <c r="H76" s="141"/>
      <c r="I76" s="142"/>
    </row>
    <row r="77" customFormat="false" ht="12.75" hidden="false" customHeight="false" outlineLevel="0" collapsed="false">
      <c r="F77" s="140"/>
      <c r="G77" s="141"/>
      <c r="H77" s="141"/>
      <c r="I77" s="142"/>
    </row>
    <row r="78" customFormat="false" ht="12.75" hidden="false" customHeight="false" outlineLevel="0" collapsed="false">
      <c r="F78" s="140"/>
      <c r="G78" s="141"/>
      <c r="H78" s="141"/>
      <c r="I78" s="142"/>
    </row>
    <row r="79" customFormat="false" ht="12.75" hidden="false" customHeight="false" outlineLevel="0" collapsed="false">
      <c r="F79" s="140"/>
      <c r="G79" s="141"/>
      <c r="H79" s="141"/>
      <c r="I79" s="142"/>
    </row>
    <row r="80" customFormat="false" ht="12.75" hidden="false" customHeight="false" outlineLevel="0" collapsed="false">
      <c r="F80" s="140"/>
      <c r="G80" s="141"/>
      <c r="H80" s="141"/>
      <c r="I80" s="142"/>
    </row>
    <row r="81" customFormat="false" ht="12.75" hidden="false" customHeight="false" outlineLevel="0" collapsed="false">
      <c r="F81" s="140"/>
      <c r="G81" s="141"/>
      <c r="H81" s="141"/>
      <c r="I81" s="142"/>
    </row>
    <row r="82" customFormat="false" ht="12.75" hidden="false" customHeight="false" outlineLevel="0" collapsed="false">
      <c r="F82" s="140"/>
      <c r="G82" s="141"/>
      <c r="H82" s="141"/>
      <c r="I82" s="142"/>
    </row>
    <row r="83" customFormat="false" ht="12.75" hidden="false" customHeight="false" outlineLevel="0" collapsed="false">
      <c r="F83" s="140"/>
      <c r="G83" s="141"/>
      <c r="H83" s="141"/>
      <c r="I83" s="142"/>
    </row>
    <row r="84" customFormat="false" ht="12.75" hidden="false" customHeight="false" outlineLevel="0" collapsed="false">
      <c r="F84" s="140"/>
      <c r="G84" s="141"/>
      <c r="H84" s="141"/>
      <c r="I84" s="142"/>
    </row>
    <row r="85" customFormat="false" ht="12.75" hidden="false" customHeight="false" outlineLevel="0" collapsed="false">
      <c r="F85" s="140"/>
      <c r="G85" s="141"/>
      <c r="H85" s="141"/>
      <c r="I85" s="142"/>
    </row>
    <row r="86" customFormat="false" ht="12.75" hidden="false" customHeight="false" outlineLevel="0" collapsed="false">
      <c r="F86" s="140"/>
      <c r="G86" s="141"/>
      <c r="H86" s="141"/>
      <c r="I86" s="142"/>
    </row>
    <row r="87" customFormat="false" ht="12.75" hidden="false" customHeight="false" outlineLevel="0" collapsed="false">
      <c r="F87" s="140"/>
      <c r="G87" s="141"/>
      <c r="H87" s="141"/>
      <c r="I87" s="142"/>
    </row>
    <row r="88" customFormat="false" ht="12.75" hidden="false" customHeight="false" outlineLevel="0" collapsed="false">
      <c r="F88" s="140"/>
      <c r="G88" s="141"/>
      <c r="H88" s="141"/>
      <c r="I88" s="142"/>
    </row>
    <row r="89" customFormat="false" ht="12.75" hidden="false" customHeight="false" outlineLevel="0" collapsed="false">
      <c r="F89" s="140"/>
      <c r="G89" s="141"/>
      <c r="H89" s="141"/>
      <c r="I89" s="142"/>
    </row>
    <row r="90" customFormat="false" ht="12.75" hidden="false" customHeight="false" outlineLevel="0" collapsed="false">
      <c r="F90" s="140"/>
      <c r="G90" s="141"/>
      <c r="H90" s="141"/>
      <c r="I90" s="142"/>
    </row>
    <row r="91" customFormat="false" ht="12.75" hidden="false" customHeight="false" outlineLevel="0" collapsed="false">
      <c r="F91" s="140"/>
      <c r="G91" s="141"/>
      <c r="H91" s="141"/>
      <c r="I91" s="142"/>
    </row>
    <row r="92" customFormat="false" ht="12.75" hidden="false" customHeight="false" outlineLevel="0" collapsed="false">
      <c r="F92" s="140"/>
      <c r="G92" s="141"/>
      <c r="H92" s="141"/>
      <c r="I92" s="142"/>
    </row>
  </sheetData>
  <mergeCells count="6">
    <mergeCell ref="A1:B1"/>
    <mergeCell ref="A2:B2"/>
    <mergeCell ref="G2:I2"/>
    <mergeCell ref="A4:I4"/>
    <mergeCell ref="A30:I30"/>
    <mergeCell ref="H41:I41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B224"/>
  <sheetViews>
    <sheetView showFormulas="false" showGridLines="false" showRowColHeaders="true" showZeros="false" rightToLeft="false" tabSelected="false" showOutlineSymbols="true" defaultGridColor="true" view="normal" topLeftCell="A1" colorId="64" zoomScale="100" zoomScaleNormal="100" zoomScalePageLayoutView="100" workbookViewId="0">
      <selection pane="topLeft" activeCell="C154" activeCellId="0" sqref="C154"/>
    </sheetView>
  </sheetViews>
  <sheetFormatPr defaultColWidth="9.12109375" defaultRowHeight="12.75" zeroHeight="false" outlineLevelRow="0" outlineLevelCol="0"/>
  <cols>
    <col collapsed="false" customWidth="true" hidden="false" outlineLevel="0" max="1" min="1" style="143" width="4.4"/>
    <col collapsed="false" customWidth="true" hidden="false" outlineLevel="0" max="2" min="2" style="143" width="11.55"/>
    <col collapsed="false" customWidth="true" hidden="false" outlineLevel="0" max="3" min="3" style="143" width="40.39"/>
    <col collapsed="false" customWidth="true" hidden="false" outlineLevel="0" max="4" min="4" style="143" width="5.55"/>
    <col collapsed="false" customWidth="true" hidden="false" outlineLevel="0" max="5" min="5" style="144" width="8.54"/>
    <col collapsed="false" customWidth="true" hidden="false" outlineLevel="0" max="6" min="6" style="145" width="9.83"/>
    <col collapsed="false" customWidth="true" hidden="false" outlineLevel="0" max="7" min="7" style="145" width="13.83"/>
    <col collapsed="false" customWidth="true" hidden="true" outlineLevel="0" max="8" min="8" style="143" width="11.68"/>
    <col collapsed="false" customWidth="true" hidden="true" outlineLevel="0" max="9" min="9" style="143" width="11.55"/>
    <col collapsed="false" customWidth="true" hidden="true" outlineLevel="0" max="10" min="10" style="143" width="10.96"/>
    <col collapsed="false" customWidth="true" hidden="true" outlineLevel="0" max="11" min="11" style="143" width="10.39"/>
    <col collapsed="false" customWidth="true" hidden="false" outlineLevel="0" max="12" min="12" style="143" width="75.41"/>
    <col collapsed="false" customWidth="true" hidden="false" outlineLevel="0" max="13" min="13" style="143" width="45.27"/>
    <col collapsed="false" customWidth="false" hidden="false" outlineLevel="0" max="257" min="14" style="143" width="9.11"/>
  </cols>
  <sheetData>
    <row r="1" customFormat="false" ht="15.75" hidden="false" customHeight="false" outlineLevel="0" collapsed="false">
      <c r="A1" s="146" t="s">
        <v>84</v>
      </c>
      <c r="B1" s="146"/>
      <c r="C1" s="146"/>
      <c r="D1" s="146"/>
      <c r="E1" s="146"/>
      <c r="F1" s="146"/>
      <c r="G1" s="146"/>
    </row>
    <row r="2" customFormat="false" ht="14.25" hidden="false" customHeight="true" outlineLevel="0" collapsed="false">
      <c r="B2" s="147"/>
      <c r="C2" s="148"/>
      <c r="D2" s="148"/>
      <c r="E2" s="149"/>
      <c r="F2" s="150"/>
      <c r="G2" s="150"/>
    </row>
    <row r="3" customFormat="false" ht="12.75" hidden="false" customHeight="false" outlineLevel="0" collapsed="false">
      <c r="A3" s="90" t="s">
        <v>54</v>
      </c>
      <c r="B3" s="90"/>
      <c r="C3" s="91" t="s">
        <v>55</v>
      </c>
      <c r="D3" s="92"/>
      <c r="E3" s="151" t="s">
        <v>85</v>
      </c>
      <c r="F3" s="152" t="str">
        <f aca="false">'Rekapitulace- stavba-1.PP '!H1</f>
        <v>Stavební část</v>
      </c>
      <c r="G3" s="153"/>
    </row>
    <row r="4" customFormat="false" ht="12.75" hidden="false" customHeight="false" outlineLevel="0" collapsed="false">
      <c r="A4" s="154" t="s">
        <v>58</v>
      </c>
      <c r="B4" s="154"/>
      <c r="C4" s="98" t="s">
        <v>59</v>
      </c>
      <c r="D4" s="99"/>
      <c r="E4" s="155" t="str">
        <f aca="false">'Rekapitulace- stavba-1.PP '!G2</f>
        <v>Rek.hyg.prostor III.etapa-1.PP</v>
      </c>
      <c r="F4" s="155"/>
      <c r="G4" s="155"/>
    </row>
    <row r="5" customFormat="false" ht="12.75" hidden="false" customHeight="false" outlineLevel="0" collapsed="false">
      <c r="A5" s="156"/>
      <c r="G5" s="157"/>
    </row>
    <row r="6" customFormat="false" ht="27" hidden="false" customHeight="true" outlineLevel="0" collapsed="false">
      <c r="A6" s="158" t="s">
        <v>86</v>
      </c>
      <c r="B6" s="159" t="s">
        <v>87</v>
      </c>
      <c r="C6" s="159" t="s">
        <v>88</v>
      </c>
      <c r="D6" s="159" t="s">
        <v>89</v>
      </c>
      <c r="E6" s="160" t="s">
        <v>90</v>
      </c>
      <c r="F6" s="160" t="s">
        <v>91</v>
      </c>
      <c r="G6" s="161" t="s">
        <v>92</v>
      </c>
      <c r="H6" s="162" t="s">
        <v>93</v>
      </c>
      <c r="I6" s="162" t="s">
        <v>94</v>
      </c>
      <c r="J6" s="162" t="s">
        <v>95</v>
      </c>
      <c r="K6" s="162" t="s">
        <v>96</v>
      </c>
    </row>
    <row r="7" customFormat="false" ht="12.75" hidden="false" customHeight="false" outlineLevel="0" collapsed="false">
      <c r="A7" s="163" t="s">
        <v>97</v>
      </c>
      <c r="B7" s="164" t="s">
        <v>98</v>
      </c>
      <c r="C7" s="165" t="s">
        <v>99</v>
      </c>
      <c r="D7" s="166"/>
      <c r="E7" s="167"/>
      <c r="F7" s="167"/>
      <c r="G7" s="168"/>
      <c r="H7" s="169"/>
      <c r="I7" s="170"/>
      <c r="J7" s="169"/>
      <c r="K7" s="170"/>
      <c r="O7" s="171" t="n">
        <v>1</v>
      </c>
    </row>
    <row r="8" customFormat="false" ht="22.5" hidden="false" customHeight="false" outlineLevel="0" collapsed="false">
      <c r="A8" s="172" t="n">
        <v>1</v>
      </c>
      <c r="B8" s="173" t="s">
        <v>100</v>
      </c>
      <c r="C8" s="174" t="s">
        <v>101</v>
      </c>
      <c r="D8" s="175" t="s">
        <v>102</v>
      </c>
      <c r="E8" s="176" t="n">
        <v>1</v>
      </c>
      <c r="F8" s="176"/>
      <c r="G8" s="177" t="n">
        <f aca="false">F8*E8</f>
        <v>0</v>
      </c>
      <c r="H8" s="178" t="n">
        <v>0</v>
      </c>
      <c r="I8" s="179" t="n">
        <f aca="false">E8*H8</f>
        <v>0</v>
      </c>
      <c r="J8" s="178"/>
      <c r="K8" s="179" t="n">
        <f aca="false">E8*J8</f>
        <v>0</v>
      </c>
      <c r="O8" s="171" t="n">
        <v>2</v>
      </c>
      <c r="AA8" s="143" t="n">
        <v>12</v>
      </c>
      <c r="AB8" s="143" t="n">
        <v>0</v>
      </c>
      <c r="AC8" s="143" t="n">
        <v>99</v>
      </c>
      <c r="AZ8" s="143" t="n">
        <v>1</v>
      </c>
      <c r="BA8" s="143" t="n">
        <f aca="false">IF(AZ8=1,G8,0)</f>
        <v>0</v>
      </c>
      <c r="BB8" s="143" t="n">
        <f aca="false">IF(AZ8=2,G8,0)</f>
        <v>0</v>
      </c>
      <c r="BC8" s="143" t="n">
        <f aca="false">IF(AZ8=3,G8,0)</f>
        <v>0</v>
      </c>
      <c r="BD8" s="143" t="n">
        <f aca="false">IF(AZ8=4,G8,0)</f>
        <v>0</v>
      </c>
      <c r="BE8" s="143" t="n">
        <f aca="false">IF(AZ8=5,G8,0)</f>
        <v>0</v>
      </c>
      <c r="CA8" s="171" t="n">
        <v>12</v>
      </c>
      <c r="CB8" s="171" t="n">
        <v>0</v>
      </c>
    </row>
    <row r="9" customFormat="false" ht="12.75" hidden="false" customHeight="false" outlineLevel="0" collapsed="false">
      <c r="A9" s="180"/>
      <c r="B9" s="181" t="s">
        <v>103</v>
      </c>
      <c r="C9" s="182" t="s">
        <v>104</v>
      </c>
      <c r="D9" s="183"/>
      <c r="E9" s="184"/>
      <c r="F9" s="185"/>
      <c r="G9" s="186" t="n">
        <f aca="false">G8</f>
        <v>0</v>
      </c>
      <c r="H9" s="187"/>
      <c r="I9" s="188" t="n">
        <f aca="false">SUM(I7:I8)</f>
        <v>0</v>
      </c>
      <c r="J9" s="187"/>
      <c r="K9" s="188" t="n">
        <f aca="false">SUM(K7:K8)</f>
        <v>0</v>
      </c>
      <c r="O9" s="171" t="n">
        <v>4</v>
      </c>
      <c r="BA9" s="189" t="n">
        <f aca="false">SUM(BA7:BA8)</f>
        <v>0</v>
      </c>
      <c r="BB9" s="189" t="n">
        <f aca="false">SUM(BB7:BB8)</f>
        <v>0</v>
      </c>
      <c r="BC9" s="189" t="n">
        <f aca="false">SUM(BC7:BC8)</f>
        <v>0</v>
      </c>
      <c r="BD9" s="189" t="n">
        <f aca="false">SUM(BD7:BD8)</f>
        <v>0</v>
      </c>
      <c r="BE9" s="189" t="n">
        <f aca="false">SUM(BE7:BE8)</f>
        <v>0</v>
      </c>
    </row>
    <row r="10" customFormat="false" ht="12.75" hidden="false" customHeight="false" outlineLevel="0" collapsed="false">
      <c r="A10" s="163" t="s">
        <v>97</v>
      </c>
      <c r="B10" s="190" t="s">
        <v>67</v>
      </c>
      <c r="C10" s="191" t="s">
        <v>105</v>
      </c>
      <c r="D10" s="192"/>
      <c r="E10" s="193"/>
      <c r="F10" s="193"/>
      <c r="G10" s="194"/>
      <c r="H10" s="195"/>
      <c r="I10" s="196"/>
      <c r="J10" s="195"/>
      <c r="K10" s="196"/>
      <c r="O10" s="171"/>
      <c r="BA10" s="189"/>
      <c r="BB10" s="189"/>
      <c r="BC10" s="189"/>
      <c r="BD10" s="189"/>
      <c r="BE10" s="189"/>
    </row>
    <row r="11" customFormat="false" ht="12.75" hidden="false" customHeight="false" outlineLevel="0" collapsed="false">
      <c r="A11" s="197" t="n">
        <v>2</v>
      </c>
      <c r="B11" s="198" t="s">
        <v>106</v>
      </c>
      <c r="C11" s="199" t="s">
        <v>107</v>
      </c>
      <c r="D11" s="200" t="s">
        <v>108</v>
      </c>
      <c r="E11" s="201" t="n">
        <v>2.5</v>
      </c>
      <c r="F11" s="201"/>
      <c r="G11" s="202" t="n">
        <f aca="false">F11*E11</f>
        <v>0</v>
      </c>
      <c r="H11" s="195"/>
      <c r="I11" s="196"/>
      <c r="J11" s="195"/>
      <c r="K11" s="196"/>
      <c r="O11" s="171"/>
      <c r="BA11" s="189"/>
      <c r="BB11" s="189"/>
      <c r="BC11" s="189"/>
      <c r="BD11" s="189"/>
      <c r="BE11" s="189"/>
    </row>
    <row r="12" customFormat="false" ht="12.75" hidden="false" customHeight="false" outlineLevel="0" collapsed="false">
      <c r="A12" s="203"/>
      <c r="B12" s="204" t="s">
        <v>103</v>
      </c>
      <c r="C12" s="205" t="s">
        <v>105</v>
      </c>
      <c r="D12" s="206"/>
      <c r="E12" s="207"/>
      <c r="F12" s="208"/>
      <c r="G12" s="209" t="n">
        <f aca="false">G11</f>
        <v>0</v>
      </c>
      <c r="H12" s="195"/>
      <c r="I12" s="196"/>
      <c r="J12" s="195"/>
      <c r="K12" s="196"/>
      <c r="O12" s="171"/>
      <c r="BA12" s="189"/>
      <c r="BB12" s="189"/>
      <c r="BC12" s="189"/>
      <c r="BD12" s="189"/>
      <c r="BE12" s="189"/>
    </row>
    <row r="13" customFormat="false" ht="12.75" hidden="false" customHeight="false" outlineLevel="0" collapsed="false">
      <c r="A13" s="163" t="s">
        <v>97</v>
      </c>
      <c r="B13" s="164" t="s">
        <v>109</v>
      </c>
      <c r="C13" s="210" t="s">
        <v>110</v>
      </c>
      <c r="D13" s="211"/>
      <c r="E13" s="212"/>
      <c r="F13" s="212"/>
      <c r="G13" s="213"/>
      <c r="H13" s="169"/>
      <c r="I13" s="170"/>
      <c r="J13" s="169"/>
      <c r="K13" s="170"/>
      <c r="O13" s="171" t="n">
        <v>1</v>
      </c>
    </row>
    <row r="14" customFormat="false" ht="12.75" hidden="false" customHeight="false" outlineLevel="0" collapsed="false">
      <c r="A14" s="197" t="n">
        <v>3</v>
      </c>
      <c r="B14" s="214" t="s">
        <v>111</v>
      </c>
      <c r="C14" s="215" t="s">
        <v>112</v>
      </c>
      <c r="D14" s="216" t="s">
        <v>113</v>
      </c>
      <c r="E14" s="217" t="n">
        <v>1</v>
      </c>
      <c r="F14" s="217"/>
      <c r="G14" s="218" t="n">
        <f aca="false">F14*E14</f>
        <v>0</v>
      </c>
      <c r="H14" s="169"/>
      <c r="I14" s="170"/>
      <c r="J14" s="169"/>
      <c r="K14" s="170"/>
      <c r="O14" s="171"/>
    </row>
    <row r="15" customFormat="false" ht="12.75" hidden="false" customHeight="false" outlineLevel="0" collapsed="false">
      <c r="A15" s="197" t="n">
        <v>4</v>
      </c>
      <c r="B15" s="214" t="s">
        <v>114</v>
      </c>
      <c r="C15" s="215" t="s">
        <v>115</v>
      </c>
      <c r="D15" s="216" t="s">
        <v>113</v>
      </c>
      <c r="E15" s="217" t="n">
        <v>1</v>
      </c>
      <c r="F15" s="217"/>
      <c r="G15" s="218" t="n">
        <f aca="false">F15*E15</f>
        <v>0</v>
      </c>
      <c r="H15" s="169"/>
      <c r="I15" s="170"/>
      <c r="J15" s="169"/>
      <c r="K15" s="170"/>
      <c r="O15" s="171"/>
    </row>
    <row r="16" customFormat="false" ht="22.5" hidden="false" customHeight="false" outlineLevel="0" collapsed="false">
      <c r="A16" s="219" t="n">
        <v>5</v>
      </c>
      <c r="B16" s="220" t="s">
        <v>116</v>
      </c>
      <c r="C16" s="221" t="s">
        <v>117</v>
      </c>
      <c r="D16" s="222" t="s">
        <v>118</v>
      </c>
      <c r="E16" s="223" t="n">
        <v>25</v>
      </c>
      <c r="F16" s="223"/>
      <c r="G16" s="218" t="n">
        <f aca="false">F16*E16</f>
        <v>0</v>
      </c>
      <c r="H16" s="169"/>
      <c r="I16" s="170"/>
      <c r="J16" s="169"/>
      <c r="K16" s="170"/>
      <c r="O16" s="171"/>
    </row>
    <row r="17" customFormat="false" ht="12.75" hidden="false" customHeight="false" outlineLevel="0" collapsed="false">
      <c r="A17" s="172" t="n">
        <v>6</v>
      </c>
      <c r="B17" s="173" t="s">
        <v>119</v>
      </c>
      <c r="C17" s="174" t="s">
        <v>120</v>
      </c>
      <c r="D17" s="175" t="s">
        <v>108</v>
      </c>
      <c r="E17" s="176" t="n">
        <v>1.248</v>
      </c>
      <c r="F17" s="176"/>
      <c r="G17" s="218" t="n">
        <f aca="false">F17*E17</f>
        <v>0</v>
      </c>
      <c r="H17" s="178" t="n">
        <v>1.95224</v>
      </c>
      <c r="I17" s="179" t="n">
        <f aca="false">E17*H17</f>
        <v>2.43639552</v>
      </c>
      <c r="J17" s="178" t="n">
        <v>0</v>
      </c>
      <c r="K17" s="179" t="n">
        <f aca="false">E17*J17</f>
        <v>0</v>
      </c>
      <c r="O17" s="171" t="n">
        <v>2</v>
      </c>
      <c r="AA17" s="143" t="n">
        <v>1</v>
      </c>
      <c r="AB17" s="143" t="n">
        <v>1</v>
      </c>
      <c r="AC17" s="143" t="n">
        <v>1</v>
      </c>
      <c r="AZ17" s="143" t="n">
        <v>1</v>
      </c>
      <c r="BA17" s="143" t="n">
        <f aca="false">IF(AZ17=1,G17,0)</f>
        <v>0</v>
      </c>
      <c r="BB17" s="143" t="n">
        <f aca="false">IF(AZ17=2,G17,0)</f>
        <v>0</v>
      </c>
      <c r="BC17" s="143" t="n">
        <f aca="false">IF(AZ17=3,G17,0)</f>
        <v>0</v>
      </c>
      <c r="BD17" s="143" t="n">
        <f aca="false">IF(AZ17=4,G17,0)</f>
        <v>0</v>
      </c>
      <c r="BE17" s="143" t="n">
        <f aca="false">IF(AZ17=5,G17,0)</f>
        <v>0</v>
      </c>
      <c r="CA17" s="171" t="n">
        <v>1</v>
      </c>
      <c r="CB17" s="171" t="n">
        <v>1</v>
      </c>
    </row>
    <row r="18" customFormat="false" ht="12.75" hidden="false" customHeight="true" outlineLevel="0" collapsed="false">
      <c r="A18" s="224"/>
      <c r="B18" s="225"/>
      <c r="C18" s="226" t="s">
        <v>121</v>
      </c>
      <c r="D18" s="226"/>
      <c r="E18" s="227" t="n">
        <v>1.248</v>
      </c>
      <c r="F18" s="228"/>
      <c r="G18" s="218" t="n">
        <f aca="false">F18*E18</f>
        <v>0</v>
      </c>
      <c r="H18" s="229"/>
      <c r="I18" s="230"/>
      <c r="J18" s="231"/>
      <c r="K18" s="230"/>
      <c r="M18" s="232" t="s">
        <v>121</v>
      </c>
      <c r="O18" s="171"/>
    </row>
    <row r="19" customFormat="false" ht="33.75" hidden="false" customHeight="false" outlineLevel="0" collapsed="false">
      <c r="A19" s="172" t="n">
        <v>7</v>
      </c>
      <c r="B19" s="173" t="s">
        <v>122</v>
      </c>
      <c r="C19" s="174" t="s">
        <v>123</v>
      </c>
      <c r="D19" s="175" t="s">
        <v>124</v>
      </c>
      <c r="E19" s="176" t="n">
        <v>0.25</v>
      </c>
      <c r="F19" s="176"/>
      <c r="G19" s="218" t="n">
        <f aca="false">F19*E19</f>
        <v>0</v>
      </c>
      <c r="H19" s="178" t="n">
        <v>1.09709</v>
      </c>
      <c r="I19" s="179" t="n">
        <f aca="false">E19*H19</f>
        <v>0.2742725</v>
      </c>
      <c r="J19" s="178" t="n">
        <v>0</v>
      </c>
      <c r="K19" s="179" t="n">
        <f aca="false">E19*J19</f>
        <v>0</v>
      </c>
      <c r="O19" s="171" t="n">
        <v>2</v>
      </c>
      <c r="AA19" s="143" t="n">
        <v>1</v>
      </c>
      <c r="AB19" s="143" t="n">
        <v>1</v>
      </c>
      <c r="AC19" s="143" t="n">
        <v>1</v>
      </c>
      <c r="AZ19" s="143" t="n">
        <v>1</v>
      </c>
      <c r="BA19" s="143" t="n">
        <f aca="false">IF(AZ19=1,G19,0)</f>
        <v>0</v>
      </c>
      <c r="BB19" s="143" t="n">
        <f aca="false">IF(AZ19=2,G19,0)</f>
        <v>0</v>
      </c>
      <c r="BC19" s="143" t="n">
        <f aca="false">IF(AZ19=3,G19,0)</f>
        <v>0</v>
      </c>
      <c r="BD19" s="143" t="n">
        <f aca="false">IF(AZ19=4,G19,0)</f>
        <v>0</v>
      </c>
      <c r="BE19" s="143" t="n">
        <f aca="false">IF(AZ19=5,G19,0)</f>
        <v>0</v>
      </c>
      <c r="CA19" s="171" t="n">
        <v>1</v>
      </c>
      <c r="CB19" s="171" t="n">
        <v>1</v>
      </c>
    </row>
    <row r="20" customFormat="false" ht="12.75" hidden="false" customHeight="false" outlineLevel="0" collapsed="false">
      <c r="A20" s="224"/>
      <c r="B20" s="225"/>
      <c r="C20" s="226"/>
      <c r="D20" s="226"/>
      <c r="E20" s="227"/>
      <c r="F20" s="228"/>
      <c r="G20" s="218" t="n">
        <f aca="false">F20*E20</f>
        <v>0</v>
      </c>
      <c r="H20" s="229"/>
      <c r="I20" s="230"/>
      <c r="J20" s="231"/>
      <c r="K20" s="230"/>
      <c r="M20" s="232" t="s">
        <v>125</v>
      </c>
      <c r="O20" s="171"/>
    </row>
    <row r="21" customFormat="false" ht="22.5" hidden="false" customHeight="false" outlineLevel="0" collapsed="false">
      <c r="A21" s="172" t="n">
        <v>8</v>
      </c>
      <c r="B21" s="173" t="s">
        <v>126</v>
      </c>
      <c r="C21" s="174" t="s">
        <v>127</v>
      </c>
      <c r="D21" s="175" t="s">
        <v>118</v>
      </c>
      <c r="E21" s="176" t="n">
        <v>71.5</v>
      </c>
      <c r="F21" s="176"/>
      <c r="G21" s="218" t="n">
        <f aca="false">F21*E21</f>
        <v>0</v>
      </c>
      <c r="H21" s="178" t="n">
        <v>0.02509</v>
      </c>
      <c r="I21" s="179" t="n">
        <f aca="false">E21*H21</f>
        <v>1.793935</v>
      </c>
      <c r="J21" s="178" t="n">
        <v>0</v>
      </c>
      <c r="K21" s="179" t="n">
        <f aca="false">E21*J21</f>
        <v>0</v>
      </c>
      <c r="O21" s="171" t="n">
        <v>2</v>
      </c>
      <c r="AA21" s="143" t="n">
        <v>1</v>
      </c>
      <c r="AB21" s="143" t="n">
        <v>0</v>
      </c>
      <c r="AC21" s="143" t="n">
        <v>0</v>
      </c>
      <c r="AZ21" s="143" t="n">
        <v>1</v>
      </c>
      <c r="BA21" s="143" t="n">
        <f aca="false">IF(AZ21=1,G21,0)</f>
        <v>0</v>
      </c>
      <c r="BB21" s="143" t="n">
        <f aca="false">IF(AZ21=2,G21,0)</f>
        <v>0</v>
      </c>
      <c r="BC21" s="143" t="n">
        <f aca="false">IF(AZ21=3,G21,0)</f>
        <v>0</v>
      </c>
      <c r="BD21" s="143" t="n">
        <f aca="false">IF(AZ21=4,G21,0)</f>
        <v>0</v>
      </c>
      <c r="BE21" s="143" t="n">
        <f aca="false">IF(AZ21=5,G21,0)</f>
        <v>0</v>
      </c>
      <c r="CA21" s="171" t="n">
        <v>1</v>
      </c>
      <c r="CB21" s="171" t="n">
        <v>0</v>
      </c>
    </row>
    <row r="22" customFormat="false" ht="12.75" hidden="false" customHeight="false" outlineLevel="0" collapsed="false">
      <c r="A22" s="224"/>
      <c r="B22" s="225"/>
      <c r="C22" s="226"/>
      <c r="D22" s="226"/>
      <c r="E22" s="227"/>
      <c r="F22" s="228"/>
      <c r="G22" s="233"/>
      <c r="H22" s="229"/>
      <c r="I22" s="230"/>
      <c r="J22" s="231"/>
      <c r="K22" s="230"/>
      <c r="M22" s="232" t="s">
        <v>128</v>
      </c>
      <c r="O22" s="171"/>
    </row>
    <row r="23" customFormat="false" ht="12.75" hidden="false" customHeight="false" outlineLevel="0" collapsed="false">
      <c r="A23" s="180"/>
      <c r="B23" s="181" t="s">
        <v>103</v>
      </c>
      <c r="C23" s="182" t="s">
        <v>129</v>
      </c>
      <c r="D23" s="183"/>
      <c r="E23" s="184"/>
      <c r="F23" s="185"/>
      <c r="G23" s="186" t="n">
        <f aca="false">SUM(G14:G21)</f>
        <v>0</v>
      </c>
      <c r="H23" s="187"/>
      <c r="I23" s="188" t="n">
        <f aca="false">SUM(I13:I22)</f>
        <v>4.50460302</v>
      </c>
      <c r="J23" s="187"/>
      <c r="K23" s="188" t="n">
        <f aca="false">SUM(K13:K22)</f>
        <v>0</v>
      </c>
      <c r="O23" s="171" t="n">
        <v>4</v>
      </c>
      <c r="BA23" s="189" t="n">
        <f aca="false">SUM(BA13:BA22)</f>
        <v>0</v>
      </c>
      <c r="BB23" s="189" t="n">
        <f aca="false">SUM(BB13:BB22)</f>
        <v>0</v>
      </c>
      <c r="BC23" s="189" t="n">
        <f aca="false">SUM(BC13:BC22)</f>
        <v>0</v>
      </c>
      <c r="BD23" s="189" t="n">
        <f aca="false">SUM(BD13:BD22)</f>
        <v>0</v>
      </c>
      <c r="BE23" s="189" t="n">
        <f aca="false">SUM(BE13:BE22)</f>
        <v>0</v>
      </c>
    </row>
    <row r="24" customFormat="false" ht="12.75" hidden="false" customHeight="false" outlineLevel="0" collapsed="false">
      <c r="A24" s="163" t="s">
        <v>97</v>
      </c>
      <c r="B24" s="164" t="s">
        <v>130</v>
      </c>
      <c r="C24" s="165" t="s">
        <v>131</v>
      </c>
      <c r="D24" s="166"/>
      <c r="E24" s="167"/>
      <c r="F24" s="167"/>
      <c r="G24" s="168"/>
      <c r="H24" s="169"/>
      <c r="I24" s="170"/>
      <c r="J24" s="169"/>
      <c r="K24" s="170"/>
      <c r="O24" s="171" t="n">
        <v>1</v>
      </c>
    </row>
    <row r="25" customFormat="false" ht="12.75" hidden="false" customHeight="false" outlineLevel="0" collapsed="false">
      <c r="A25" s="172" t="n">
        <v>9</v>
      </c>
      <c r="B25" s="173" t="s">
        <v>132</v>
      </c>
      <c r="C25" s="174" t="s">
        <v>133</v>
      </c>
      <c r="D25" s="175" t="s">
        <v>118</v>
      </c>
      <c r="E25" s="176" t="n">
        <v>43.727</v>
      </c>
      <c r="F25" s="176"/>
      <c r="G25" s="177" t="n">
        <f aca="false">F25*E25</f>
        <v>0</v>
      </c>
      <c r="H25" s="178" t="n">
        <v>0.04454</v>
      </c>
      <c r="I25" s="179" t="n">
        <f aca="false">E25*H25</f>
        <v>1.94760058</v>
      </c>
      <c r="J25" s="178" t="n">
        <v>0</v>
      </c>
      <c r="K25" s="179" t="n">
        <f aca="false">E25*J25</f>
        <v>0</v>
      </c>
      <c r="O25" s="171" t="n">
        <v>2</v>
      </c>
      <c r="AA25" s="143" t="n">
        <v>2</v>
      </c>
      <c r="AB25" s="143" t="n">
        <v>1</v>
      </c>
      <c r="AC25" s="143" t="n">
        <v>1</v>
      </c>
      <c r="AZ25" s="143" t="n">
        <v>1</v>
      </c>
      <c r="BA25" s="143" t="n">
        <f aca="false">IF(AZ25=1,G25,0)</f>
        <v>0</v>
      </c>
      <c r="BB25" s="143" t="n">
        <f aca="false">IF(AZ25=2,G25,0)</f>
        <v>0</v>
      </c>
      <c r="BC25" s="143" t="n">
        <f aca="false">IF(AZ25=3,G25,0)</f>
        <v>0</v>
      </c>
      <c r="BD25" s="143" t="n">
        <f aca="false">IF(AZ25=4,G25,0)</f>
        <v>0</v>
      </c>
      <c r="BE25" s="143" t="n">
        <f aca="false">IF(AZ25=5,G25,0)</f>
        <v>0</v>
      </c>
      <c r="CA25" s="171" t="n">
        <v>2</v>
      </c>
      <c r="CB25" s="171" t="n">
        <v>1</v>
      </c>
    </row>
    <row r="26" customFormat="false" ht="12.75" hidden="false" customHeight="true" outlineLevel="0" collapsed="false">
      <c r="A26" s="224"/>
      <c r="B26" s="225"/>
      <c r="C26" s="226" t="s">
        <v>134</v>
      </c>
      <c r="D26" s="226"/>
      <c r="E26" s="227" t="n">
        <v>2.56</v>
      </c>
      <c r="F26" s="228"/>
      <c r="G26" s="233"/>
      <c r="H26" s="229"/>
      <c r="I26" s="230"/>
      <c r="J26" s="231"/>
      <c r="K26" s="230"/>
      <c r="M26" s="232" t="s">
        <v>134</v>
      </c>
      <c r="O26" s="171"/>
    </row>
    <row r="27" customFormat="false" ht="12.75" hidden="false" customHeight="true" outlineLevel="0" collapsed="false">
      <c r="A27" s="224"/>
      <c r="B27" s="225"/>
      <c r="C27" s="226" t="s">
        <v>135</v>
      </c>
      <c r="D27" s="226"/>
      <c r="E27" s="227" t="n">
        <v>35.302</v>
      </c>
      <c r="F27" s="228"/>
      <c r="G27" s="233"/>
      <c r="H27" s="229"/>
      <c r="I27" s="230"/>
      <c r="J27" s="231"/>
      <c r="K27" s="230"/>
      <c r="M27" s="232" t="s">
        <v>135</v>
      </c>
      <c r="O27" s="171"/>
    </row>
    <row r="28" customFormat="false" ht="12.75" hidden="false" customHeight="true" outlineLevel="0" collapsed="false">
      <c r="A28" s="224"/>
      <c r="B28" s="225"/>
      <c r="C28" s="226" t="s">
        <v>136</v>
      </c>
      <c r="D28" s="226"/>
      <c r="E28" s="227" t="n">
        <v>5.865</v>
      </c>
      <c r="F28" s="228"/>
      <c r="G28" s="233"/>
      <c r="H28" s="229"/>
      <c r="I28" s="230"/>
      <c r="J28" s="231"/>
      <c r="K28" s="230"/>
      <c r="M28" s="232" t="s">
        <v>136</v>
      </c>
      <c r="O28" s="171"/>
    </row>
    <row r="29" customFormat="false" ht="22.5" hidden="false" customHeight="false" outlineLevel="0" collapsed="false">
      <c r="A29" s="197" t="n">
        <v>10</v>
      </c>
      <c r="B29" s="214" t="s">
        <v>137</v>
      </c>
      <c r="C29" s="215" t="s">
        <v>138</v>
      </c>
      <c r="D29" s="216" t="s">
        <v>118</v>
      </c>
      <c r="E29" s="234" t="n">
        <v>28</v>
      </c>
      <c r="F29" s="235"/>
      <c r="G29" s="236" t="n">
        <f aca="false">F29*E29</f>
        <v>0</v>
      </c>
      <c r="H29" s="231"/>
      <c r="I29" s="230"/>
      <c r="J29" s="231"/>
      <c r="K29" s="230"/>
      <c r="M29" s="232"/>
      <c r="O29" s="171"/>
    </row>
    <row r="30" customFormat="false" ht="12.75" hidden="false" customHeight="false" outlineLevel="0" collapsed="false">
      <c r="A30" s="180"/>
      <c r="B30" s="181" t="s">
        <v>103</v>
      </c>
      <c r="C30" s="182" t="s">
        <v>139</v>
      </c>
      <c r="D30" s="183"/>
      <c r="E30" s="184"/>
      <c r="F30" s="185"/>
      <c r="G30" s="186" t="n">
        <f aca="false">G25+G29</f>
        <v>0</v>
      </c>
      <c r="H30" s="187"/>
      <c r="I30" s="188" t="n">
        <f aca="false">SUM(I24:I28)</f>
        <v>1.94760058</v>
      </c>
      <c r="J30" s="187"/>
      <c r="K30" s="188" t="n">
        <f aca="false">SUM(K24:K28)</f>
        <v>0</v>
      </c>
      <c r="O30" s="171" t="n">
        <v>4</v>
      </c>
      <c r="BA30" s="189" t="n">
        <f aca="false">SUM(BA24:BA28)</f>
        <v>0</v>
      </c>
      <c r="BB30" s="189" t="n">
        <f aca="false">SUM(BB24:BB28)</f>
        <v>0</v>
      </c>
      <c r="BC30" s="189" t="n">
        <f aca="false">SUM(BC24:BC28)</f>
        <v>0</v>
      </c>
      <c r="BD30" s="189" t="n">
        <f aca="false">SUM(BD24:BD28)</f>
        <v>0</v>
      </c>
      <c r="BE30" s="189" t="n">
        <f aca="false">SUM(BE24:BE28)</f>
        <v>0</v>
      </c>
    </row>
    <row r="31" customFormat="false" ht="12.75" hidden="false" customHeight="false" outlineLevel="0" collapsed="false">
      <c r="A31" s="163" t="s">
        <v>97</v>
      </c>
      <c r="B31" s="164" t="s">
        <v>140</v>
      </c>
      <c r="C31" s="165" t="s">
        <v>141</v>
      </c>
      <c r="D31" s="166"/>
      <c r="E31" s="167"/>
      <c r="F31" s="167"/>
      <c r="G31" s="168"/>
      <c r="H31" s="169"/>
      <c r="I31" s="170"/>
      <c r="J31" s="169"/>
      <c r="K31" s="170"/>
      <c r="O31" s="171" t="n">
        <v>1</v>
      </c>
    </row>
    <row r="32" customFormat="false" ht="12.75" hidden="false" customHeight="false" outlineLevel="0" collapsed="false">
      <c r="A32" s="172" t="n">
        <v>11</v>
      </c>
      <c r="B32" s="173" t="s">
        <v>142</v>
      </c>
      <c r="C32" s="174" t="s">
        <v>143</v>
      </c>
      <c r="D32" s="175" t="s">
        <v>113</v>
      </c>
      <c r="E32" s="176" t="n">
        <v>1</v>
      </c>
      <c r="F32" s="176"/>
      <c r="G32" s="177" t="n">
        <f aca="false">F32*E32</f>
        <v>0</v>
      </c>
      <c r="H32" s="178" t="n">
        <v>0.0376</v>
      </c>
      <c r="I32" s="179" t="n">
        <f aca="false">E32*H32</f>
        <v>0.0376</v>
      </c>
      <c r="J32" s="178" t="n">
        <v>0</v>
      </c>
      <c r="K32" s="179" t="n">
        <f aca="false">E32*J32</f>
        <v>0</v>
      </c>
      <c r="O32" s="171" t="n">
        <v>2</v>
      </c>
      <c r="AA32" s="143" t="n">
        <v>1</v>
      </c>
      <c r="AB32" s="143" t="n">
        <v>1</v>
      </c>
      <c r="AC32" s="143" t="n">
        <v>1</v>
      </c>
      <c r="AZ32" s="143" t="n">
        <v>1</v>
      </c>
      <c r="BA32" s="143" t="n">
        <f aca="false">IF(AZ32=1,G32,0)</f>
        <v>0</v>
      </c>
      <c r="BB32" s="143" t="n">
        <f aca="false">IF(AZ32=2,G32,0)</f>
        <v>0</v>
      </c>
      <c r="BC32" s="143" t="n">
        <f aca="false">IF(AZ32=3,G32,0)</f>
        <v>0</v>
      </c>
      <c r="BD32" s="143" t="n">
        <f aca="false">IF(AZ32=4,G32,0)</f>
        <v>0</v>
      </c>
      <c r="BE32" s="143" t="n">
        <f aca="false">IF(AZ32=5,G32,0)</f>
        <v>0</v>
      </c>
      <c r="CA32" s="171" t="n">
        <v>1</v>
      </c>
      <c r="CB32" s="171" t="n">
        <v>1</v>
      </c>
    </row>
    <row r="33" customFormat="false" ht="12.75" hidden="false" customHeight="false" outlineLevel="0" collapsed="false">
      <c r="A33" s="180"/>
      <c r="B33" s="181" t="s">
        <v>103</v>
      </c>
      <c r="C33" s="182" t="s">
        <v>144</v>
      </c>
      <c r="D33" s="183"/>
      <c r="E33" s="184"/>
      <c r="F33" s="185"/>
      <c r="G33" s="186" t="n">
        <f aca="false">G32</f>
        <v>0</v>
      </c>
      <c r="H33" s="187"/>
      <c r="I33" s="188" t="n">
        <f aca="false">SUM(I31:I32)</f>
        <v>0.0376</v>
      </c>
      <c r="J33" s="187"/>
      <c r="K33" s="188" t="n">
        <f aca="false">SUM(K31:K32)</f>
        <v>0</v>
      </c>
      <c r="O33" s="171" t="n">
        <v>4</v>
      </c>
      <c r="BA33" s="189" t="n">
        <f aca="false">SUM(BA31:BA32)</f>
        <v>0</v>
      </c>
      <c r="BB33" s="189" t="n">
        <f aca="false">SUM(BB31:BB32)</f>
        <v>0</v>
      </c>
      <c r="BC33" s="189" t="n">
        <f aca="false">SUM(BC31:BC32)</f>
        <v>0</v>
      </c>
      <c r="BD33" s="189" t="n">
        <f aca="false">SUM(BD31:BD32)</f>
        <v>0</v>
      </c>
      <c r="BE33" s="189" t="n">
        <f aca="false">SUM(BE31:BE32)</f>
        <v>0</v>
      </c>
    </row>
    <row r="34" customFormat="false" ht="12.75" hidden="false" customHeight="false" outlineLevel="0" collapsed="false">
      <c r="A34" s="163" t="s">
        <v>97</v>
      </c>
      <c r="B34" s="164" t="s">
        <v>145</v>
      </c>
      <c r="C34" s="165" t="s">
        <v>146</v>
      </c>
      <c r="D34" s="166"/>
      <c r="E34" s="167"/>
      <c r="F34" s="167"/>
      <c r="G34" s="168"/>
      <c r="H34" s="169"/>
      <c r="I34" s="170"/>
      <c r="J34" s="169"/>
      <c r="K34" s="170"/>
      <c r="O34" s="171" t="n">
        <v>1</v>
      </c>
    </row>
    <row r="35" customFormat="false" ht="22.5" hidden="false" customHeight="false" outlineLevel="0" collapsed="false">
      <c r="A35" s="172" t="n">
        <v>12</v>
      </c>
      <c r="B35" s="173" t="s">
        <v>147</v>
      </c>
      <c r="C35" s="174" t="s">
        <v>148</v>
      </c>
      <c r="D35" s="175" t="s">
        <v>102</v>
      </c>
      <c r="E35" s="176" t="n">
        <v>1</v>
      </c>
      <c r="F35" s="176"/>
      <c r="G35" s="177" t="n">
        <f aca="false">F35*E35</f>
        <v>0</v>
      </c>
      <c r="H35" s="178" t="n">
        <v>0</v>
      </c>
      <c r="I35" s="179" t="n">
        <f aca="false">E35*H35</f>
        <v>0</v>
      </c>
      <c r="J35" s="178" t="n">
        <v>0</v>
      </c>
      <c r="K35" s="179" t="n">
        <f aca="false">E35*J35</f>
        <v>0</v>
      </c>
      <c r="O35" s="171" t="n">
        <v>2</v>
      </c>
      <c r="AA35" s="143" t="n">
        <v>1</v>
      </c>
      <c r="AB35" s="143" t="n">
        <v>1</v>
      </c>
      <c r="AC35" s="143" t="n">
        <v>1</v>
      </c>
      <c r="AZ35" s="143" t="n">
        <v>1</v>
      </c>
      <c r="BA35" s="143" t="n">
        <f aca="false">IF(AZ35=1,G35,0)</f>
        <v>0</v>
      </c>
      <c r="BB35" s="143" t="n">
        <f aca="false">IF(AZ35=2,G35,0)</f>
        <v>0</v>
      </c>
      <c r="BC35" s="143" t="n">
        <f aca="false">IF(AZ35=3,G35,0)</f>
        <v>0</v>
      </c>
      <c r="BD35" s="143" t="n">
        <f aca="false">IF(AZ35=4,G35,0)</f>
        <v>0</v>
      </c>
      <c r="BE35" s="143" t="n">
        <f aca="false">IF(AZ35=5,G35,0)</f>
        <v>0</v>
      </c>
      <c r="CA35" s="171" t="n">
        <v>1</v>
      </c>
      <c r="CB35" s="171" t="n">
        <v>1</v>
      </c>
    </row>
    <row r="36" customFormat="false" ht="22.5" hidden="false" customHeight="false" outlineLevel="0" collapsed="false">
      <c r="A36" s="172" t="n">
        <v>13</v>
      </c>
      <c r="B36" s="173" t="s">
        <v>149</v>
      </c>
      <c r="C36" s="174" t="s">
        <v>150</v>
      </c>
      <c r="D36" s="175" t="s">
        <v>151</v>
      </c>
      <c r="E36" s="176" t="n">
        <v>20</v>
      </c>
      <c r="F36" s="176"/>
      <c r="G36" s="177" t="n">
        <f aca="false">F36*E36</f>
        <v>0</v>
      </c>
      <c r="H36" s="178" t="n">
        <v>0</v>
      </c>
      <c r="I36" s="179" t="n">
        <f aca="false">E36*H36</f>
        <v>0</v>
      </c>
      <c r="J36" s="178" t="n">
        <v>0</v>
      </c>
      <c r="K36" s="179" t="n">
        <f aca="false">E36*J36</f>
        <v>0</v>
      </c>
      <c r="O36" s="171" t="n">
        <v>2</v>
      </c>
      <c r="AA36" s="143" t="n">
        <v>1</v>
      </c>
      <c r="AB36" s="143" t="n">
        <v>1</v>
      </c>
      <c r="AC36" s="143" t="n">
        <v>1</v>
      </c>
      <c r="AZ36" s="143" t="n">
        <v>1</v>
      </c>
      <c r="BA36" s="143" t="n">
        <f aca="false">IF(AZ36=1,G36,0)</f>
        <v>0</v>
      </c>
      <c r="BB36" s="143" t="n">
        <f aca="false">IF(AZ36=2,G36,0)</f>
        <v>0</v>
      </c>
      <c r="BC36" s="143" t="n">
        <f aca="false">IF(AZ36=3,G36,0)</f>
        <v>0</v>
      </c>
      <c r="BD36" s="143" t="n">
        <f aca="false">IF(AZ36=4,G36,0)</f>
        <v>0</v>
      </c>
      <c r="BE36" s="143" t="n">
        <f aca="false">IF(AZ36=5,G36,0)</f>
        <v>0</v>
      </c>
      <c r="CA36" s="171" t="n">
        <v>1</v>
      </c>
      <c r="CB36" s="171" t="n">
        <v>1</v>
      </c>
    </row>
    <row r="37" customFormat="false" ht="22.5" hidden="false" customHeight="false" outlineLevel="0" collapsed="false">
      <c r="A37" s="172" t="n">
        <v>14</v>
      </c>
      <c r="B37" s="173" t="s">
        <v>152</v>
      </c>
      <c r="C37" s="174" t="s">
        <v>153</v>
      </c>
      <c r="D37" s="175" t="s">
        <v>102</v>
      </c>
      <c r="E37" s="176" t="n">
        <v>1</v>
      </c>
      <c r="F37" s="176"/>
      <c r="G37" s="177" t="n">
        <f aca="false">F37*E37</f>
        <v>0</v>
      </c>
      <c r="H37" s="178" t="n">
        <v>0</v>
      </c>
      <c r="I37" s="179" t="n">
        <f aca="false">E37*H37</f>
        <v>0</v>
      </c>
      <c r="J37" s="178" t="n">
        <v>0</v>
      </c>
      <c r="K37" s="179" t="n">
        <f aca="false">E37*J37</f>
        <v>0</v>
      </c>
      <c r="O37" s="171" t="n">
        <v>2</v>
      </c>
      <c r="AA37" s="143" t="n">
        <v>1</v>
      </c>
      <c r="AB37" s="143" t="n">
        <v>1</v>
      </c>
      <c r="AC37" s="143" t="n">
        <v>1</v>
      </c>
      <c r="AZ37" s="143" t="n">
        <v>1</v>
      </c>
      <c r="BA37" s="143" t="n">
        <f aca="false">IF(AZ37=1,G37,0)</f>
        <v>0</v>
      </c>
      <c r="BB37" s="143" t="n">
        <f aca="false">IF(AZ37=2,G37,0)</f>
        <v>0</v>
      </c>
      <c r="BC37" s="143" t="n">
        <f aca="false">IF(AZ37=3,G37,0)</f>
        <v>0</v>
      </c>
      <c r="BD37" s="143" t="n">
        <f aca="false">IF(AZ37=4,G37,0)</f>
        <v>0</v>
      </c>
      <c r="BE37" s="143" t="n">
        <f aca="false">IF(AZ37=5,G37,0)</f>
        <v>0</v>
      </c>
      <c r="CA37" s="171" t="n">
        <v>1</v>
      </c>
      <c r="CB37" s="171" t="n">
        <v>1</v>
      </c>
    </row>
    <row r="38" customFormat="false" ht="12.75" hidden="false" customHeight="false" outlineLevel="0" collapsed="false">
      <c r="A38" s="180"/>
      <c r="B38" s="181" t="s">
        <v>103</v>
      </c>
      <c r="C38" s="182" t="s">
        <v>154</v>
      </c>
      <c r="D38" s="183"/>
      <c r="E38" s="184"/>
      <c r="F38" s="185"/>
      <c r="G38" s="186" t="n">
        <f aca="false">G35+G36+G37</f>
        <v>0</v>
      </c>
      <c r="H38" s="187"/>
      <c r="I38" s="188" t="n">
        <f aca="false">SUM(I34:I37)</f>
        <v>0</v>
      </c>
      <c r="J38" s="187"/>
      <c r="K38" s="188" t="n">
        <f aca="false">SUM(K34:K37)</f>
        <v>0</v>
      </c>
      <c r="O38" s="171" t="n">
        <v>4</v>
      </c>
      <c r="BA38" s="189" t="n">
        <f aca="false">SUM(BA34:BA37)</f>
        <v>0</v>
      </c>
      <c r="BB38" s="189" t="n">
        <f aca="false">SUM(BB34:BB37)</f>
        <v>0</v>
      </c>
      <c r="BC38" s="189" t="n">
        <f aca="false">SUM(BC34:BC37)</f>
        <v>0</v>
      </c>
      <c r="BD38" s="189" t="n">
        <f aca="false">SUM(BD34:BD37)</f>
        <v>0</v>
      </c>
      <c r="BE38" s="189" t="n">
        <f aca="false">SUM(BE34:BE37)</f>
        <v>0</v>
      </c>
    </row>
    <row r="39" customFormat="false" ht="12.75" hidden="false" customHeight="false" outlineLevel="0" collapsed="false">
      <c r="A39" s="163" t="s">
        <v>97</v>
      </c>
      <c r="B39" s="164" t="s">
        <v>155</v>
      </c>
      <c r="C39" s="165" t="s">
        <v>156</v>
      </c>
      <c r="D39" s="166"/>
      <c r="E39" s="167"/>
      <c r="F39" s="167"/>
      <c r="G39" s="168"/>
      <c r="H39" s="169"/>
      <c r="I39" s="170"/>
      <c r="J39" s="169"/>
      <c r="K39" s="170"/>
      <c r="O39" s="171" t="n">
        <v>1</v>
      </c>
    </row>
    <row r="40" customFormat="false" ht="12.75" hidden="false" customHeight="false" outlineLevel="0" collapsed="false">
      <c r="A40" s="172" t="n">
        <v>15</v>
      </c>
      <c r="B40" s="173" t="s">
        <v>157</v>
      </c>
      <c r="C40" s="174" t="s">
        <v>158</v>
      </c>
      <c r="D40" s="175" t="s">
        <v>118</v>
      </c>
      <c r="E40" s="176" t="n">
        <v>20.13</v>
      </c>
      <c r="F40" s="176"/>
      <c r="G40" s="177" t="n">
        <f aca="false">F40*E40</f>
        <v>0</v>
      </c>
      <c r="H40" s="178" t="n">
        <v>4E-005</v>
      </c>
      <c r="I40" s="179" t="n">
        <f aca="false">E40*H40</f>
        <v>0.0008052</v>
      </c>
      <c r="J40" s="178" t="n">
        <v>0</v>
      </c>
      <c r="K40" s="179" t="n">
        <f aca="false">E40*J40</f>
        <v>0</v>
      </c>
      <c r="O40" s="171" t="n">
        <v>2</v>
      </c>
      <c r="AA40" s="143" t="n">
        <v>1</v>
      </c>
      <c r="AB40" s="143" t="n">
        <v>1</v>
      </c>
      <c r="AC40" s="143" t="n">
        <v>1</v>
      </c>
      <c r="AZ40" s="143" t="n">
        <v>1</v>
      </c>
      <c r="BA40" s="143" t="n">
        <f aca="false">IF(AZ40=1,G40,0)</f>
        <v>0</v>
      </c>
      <c r="BB40" s="143" t="n">
        <f aca="false">IF(AZ40=2,G40,0)</f>
        <v>0</v>
      </c>
      <c r="BC40" s="143" t="n">
        <f aca="false">IF(AZ40=3,G40,0)</f>
        <v>0</v>
      </c>
      <c r="BD40" s="143" t="n">
        <f aca="false">IF(AZ40=4,G40,0)</f>
        <v>0</v>
      </c>
      <c r="BE40" s="143" t="n">
        <f aca="false">IF(AZ40=5,G40,0)</f>
        <v>0</v>
      </c>
      <c r="CA40" s="171" t="n">
        <v>1</v>
      </c>
      <c r="CB40" s="171" t="n">
        <v>1</v>
      </c>
    </row>
    <row r="41" customFormat="false" ht="12.75" hidden="false" customHeight="true" outlineLevel="0" collapsed="false">
      <c r="A41" s="224"/>
      <c r="B41" s="225"/>
      <c r="C41" s="226" t="s">
        <v>159</v>
      </c>
      <c r="D41" s="226"/>
      <c r="E41" s="227" t="n">
        <v>20.13</v>
      </c>
      <c r="F41" s="228"/>
      <c r="G41" s="233"/>
      <c r="H41" s="229"/>
      <c r="I41" s="230"/>
      <c r="J41" s="231"/>
      <c r="K41" s="230"/>
      <c r="M41" s="232" t="s">
        <v>160</v>
      </c>
      <c r="O41" s="171"/>
    </row>
    <row r="42" customFormat="false" ht="12.75" hidden="false" customHeight="false" outlineLevel="0" collapsed="false">
      <c r="A42" s="180"/>
      <c r="B42" s="181" t="s">
        <v>103</v>
      </c>
      <c r="C42" s="182" t="s">
        <v>161</v>
      </c>
      <c r="D42" s="183"/>
      <c r="E42" s="184"/>
      <c r="F42" s="185"/>
      <c r="G42" s="186" t="n">
        <f aca="false">G40</f>
        <v>0</v>
      </c>
      <c r="H42" s="187"/>
      <c r="I42" s="188" t="n">
        <f aca="false">SUM(I39:I41)</f>
        <v>0.0008052</v>
      </c>
      <c r="J42" s="187"/>
      <c r="K42" s="188" t="n">
        <f aca="false">SUM(K39:K41)</f>
        <v>0</v>
      </c>
      <c r="O42" s="171" t="n">
        <v>4</v>
      </c>
      <c r="BA42" s="189" t="n">
        <f aca="false">SUM(BA39:BA41)</f>
        <v>0</v>
      </c>
      <c r="BB42" s="189" t="n">
        <f aca="false">SUM(BB39:BB41)</f>
        <v>0</v>
      </c>
      <c r="BC42" s="189" t="n">
        <f aca="false">SUM(BC39:BC41)</f>
        <v>0</v>
      </c>
      <c r="BD42" s="189" t="n">
        <f aca="false">SUM(BD39:BD41)</f>
        <v>0</v>
      </c>
      <c r="BE42" s="189" t="n">
        <f aca="false">SUM(BE39:BE41)</f>
        <v>0</v>
      </c>
    </row>
    <row r="43" customFormat="false" ht="12.75" hidden="false" customHeight="false" outlineLevel="0" collapsed="false">
      <c r="A43" s="163" t="s">
        <v>97</v>
      </c>
      <c r="B43" s="164" t="s">
        <v>162</v>
      </c>
      <c r="C43" s="165" t="s">
        <v>163</v>
      </c>
      <c r="D43" s="166"/>
      <c r="E43" s="167"/>
      <c r="F43" s="167"/>
      <c r="G43" s="168"/>
      <c r="H43" s="169"/>
      <c r="I43" s="170"/>
      <c r="J43" s="169"/>
      <c r="K43" s="170"/>
      <c r="O43" s="171" t="n">
        <v>1</v>
      </c>
    </row>
    <row r="44" customFormat="false" ht="12.75" hidden="false" customHeight="false" outlineLevel="0" collapsed="false">
      <c r="A44" s="172" t="n">
        <v>16</v>
      </c>
      <c r="B44" s="173" t="s">
        <v>164</v>
      </c>
      <c r="C44" s="174" t="s">
        <v>165</v>
      </c>
      <c r="D44" s="175" t="s">
        <v>118</v>
      </c>
      <c r="E44" s="176" t="n">
        <v>7</v>
      </c>
      <c r="F44" s="176"/>
      <c r="G44" s="177" t="n">
        <f aca="false">F44*E44</f>
        <v>0</v>
      </c>
      <c r="H44" s="178" t="n">
        <v>0.00067</v>
      </c>
      <c r="I44" s="179" t="n">
        <f aca="false">E44*H44</f>
        <v>0.00469</v>
      </c>
      <c r="J44" s="178" t="n">
        <v>-0.131</v>
      </c>
      <c r="K44" s="179" t="n">
        <f aca="false">E44*J44</f>
        <v>-0.917</v>
      </c>
      <c r="O44" s="171" t="n">
        <v>2</v>
      </c>
      <c r="AA44" s="143" t="n">
        <v>1</v>
      </c>
      <c r="AB44" s="143" t="n">
        <v>0</v>
      </c>
      <c r="AC44" s="143" t="n">
        <v>0</v>
      </c>
      <c r="AZ44" s="143" t="n">
        <v>1</v>
      </c>
      <c r="BA44" s="143" t="n">
        <f aca="false">IF(AZ44=1,G44,0)</f>
        <v>0</v>
      </c>
      <c r="BB44" s="143" t="n">
        <f aca="false">IF(AZ44=2,G44,0)</f>
        <v>0</v>
      </c>
      <c r="BC44" s="143" t="n">
        <f aca="false">IF(AZ44=3,G44,0)</f>
        <v>0</v>
      </c>
      <c r="BD44" s="143" t="n">
        <f aca="false">IF(AZ44=4,G44,0)</f>
        <v>0</v>
      </c>
      <c r="BE44" s="143" t="n">
        <f aca="false">IF(AZ44=5,G44,0)</f>
        <v>0</v>
      </c>
      <c r="CA44" s="171" t="n">
        <v>1</v>
      </c>
      <c r="CB44" s="171" t="n">
        <v>0</v>
      </c>
    </row>
    <row r="45" customFormat="false" ht="12.75" hidden="false" customHeight="true" outlineLevel="0" collapsed="false">
      <c r="A45" s="224"/>
      <c r="B45" s="225"/>
      <c r="C45" s="226"/>
      <c r="D45" s="226"/>
      <c r="E45" s="227"/>
      <c r="F45" s="228"/>
      <c r="G45" s="233"/>
      <c r="H45" s="229"/>
      <c r="I45" s="230"/>
      <c r="J45" s="231"/>
      <c r="K45" s="230"/>
      <c r="M45" s="232" t="s">
        <v>166</v>
      </c>
      <c r="O45" s="171"/>
    </row>
    <row r="46" customFormat="false" ht="12.75" hidden="false" customHeight="false" outlineLevel="0" collapsed="false">
      <c r="A46" s="172" t="n">
        <v>17</v>
      </c>
      <c r="B46" s="173" t="s">
        <v>167</v>
      </c>
      <c r="C46" s="174" t="s">
        <v>168</v>
      </c>
      <c r="D46" s="175" t="s">
        <v>108</v>
      </c>
      <c r="E46" s="176" t="n">
        <v>1.8</v>
      </c>
      <c r="F46" s="176"/>
      <c r="G46" s="177" t="n">
        <f aca="false">F46*E46</f>
        <v>0</v>
      </c>
      <c r="H46" s="178" t="n">
        <v>0.00128</v>
      </c>
      <c r="I46" s="179" t="n">
        <f aca="false">E46*H46</f>
        <v>0.002304</v>
      </c>
      <c r="J46" s="178" t="n">
        <v>-1.8</v>
      </c>
      <c r="K46" s="179" t="n">
        <f aca="false">E46*J46</f>
        <v>-3.24</v>
      </c>
      <c r="O46" s="171" t="n">
        <v>2</v>
      </c>
      <c r="AA46" s="143" t="n">
        <v>1</v>
      </c>
      <c r="AB46" s="143" t="n">
        <v>1</v>
      </c>
      <c r="AC46" s="143" t="n">
        <v>1</v>
      </c>
      <c r="AZ46" s="143" t="n">
        <v>1</v>
      </c>
      <c r="BA46" s="143" t="n">
        <f aca="false">IF(AZ46=1,G46,0)</f>
        <v>0</v>
      </c>
      <c r="BB46" s="143" t="n">
        <f aca="false">IF(AZ46=2,G46,0)</f>
        <v>0</v>
      </c>
      <c r="BC46" s="143" t="n">
        <f aca="false">IF(AZ46=3,G46,0)</f>
        <v>0</v>
      </c>
      <c r="BD46" s="143" t="n">
        <f aca="false">IF(AZ46=4,G46,0)</f>
        <v>0</v>
      </c>
      <c r="BE46" s="143" t="n">
        <f aca="false">IF(AZ46=5,G46,0)</f>
        <v>0</v>
      </c>
      <c r="CA46" s="171" t="n">
        <v>1</v>
      </c>
      <c r="CB46" s="171" t="n">
        <v>1</v>
      </c>
    </row>
    <row r="47" customFormat="false" ht="12.75" hidden="false" customHeight="true" outlineLevel="0" collapsed="false">
      <c r="A47" s="224"/>
      <c r="B47" s="225"/>
      <c r="C47" s="226" t="s">
        <v>169</v>
      </c>
      <c r="D47" s="226"/>
      <c r="E47" s="227" t="n">
        <v>1.8</v>
      </c>
      <c r="F47" s="228"/>
      <c r="G47" s="233"/>
      <c r="H47" s="229"/>
      <c r="I47" s="230"/>
      <c r="J47" s="231"/>
      <c r="K47" s="230"/>
      <c r="M47" s="232" t="s">
        <v>170</v>
      </c>
      <c r="O47" s="171"/>
    </row>
    <row r="48" customFormat="false" ht="12.75" hidden="false" customHeight="true" outlineLevel="0" collapsed="false">
      <c r="A48" s="224"/>
      <c r="B48" s="225"/>
      <c r="C48" s="226"/>
      <c r="D48" s="226"/>
      <c r="E48" s="227"/>
      <c r="F48" s="228"/>
      <c r="G48" s="233"/>
      <c r="H48" s="229"/>
      <c r="I48" s="230"/>
      <c r="J48" s="231"/>
      <c r="K48" s="230"/>
      <c r="M48" s="232" t="s">
        <v>171</v>
      </c>
      <c r="O48" s="171"/>
    </row>
    <row r="49" customFormat="false" ht="12.75" hidden="false" customHeight="false" outlineLevel="0" collapsed="false">
      <c r="A49" s="172" t="n">
        <v>18</v>
      </c>
      <c r="B49" s="173" t="s">
        <v>172</v>
      </c>
      <c r="C49" s="174" t="s">
        <v>173</v>
      </c>
      <c r="D49" s="175" t="s">
        <v>118</v>
      </c>
      <c r="E49" s="176" t="n">
        <v>20.13</v>
      </c>
      <c r="F49" s="176"/>
      <c r="G49" s="177" t="n">
        <f aca="false">F49*E49</f>
        <v>0</v>
      </c>
      <c r="H49" s="178" t="n">
        <v>0</v>
      </c>
      <c r="I49" s="179" t="n">
        <f aca="false">E49*H49</f>
        <v>0</v>
      </c>
      <c r="J49" s="178" t="n">
        <v>-0.02</v>
      </c>
      <c r="K49" s="179" t="n">
        <f aca="false">E49*J49</f>
        <v>-0.4026</v>
      </c>
      <c r="O49" s="171" t="n">
        <v>2</v>
      </c>
      <c r="AA49" s="143" t="n">
        <v>1</v>
      </c>
      <c r="AB49" s="143" t="n">
        <v>1</v>
      </c>
      <c r="AC49" s="143" t="n">
        <v>1</v>
      </c>
      <c r="AZ49" s="143" t="n">
        <v>1</v>
      </c>
      <c r="BA49" s="143" t="n">
        <f aca="false">IF(AZ49=1,G49,0)</f>
        <v>0</v>
      </c>
      <c r="BB49" s="143" t="n">
        <f aca="false">IF(AZ49=2,G49,0)</f>
        <v>0</v>
      </c>
      <c r="BC49" s="143" t="n">
        <f aca="false">IF(AZ49=3,G49,0)</f>
        <v>0</v>
      </c>
      <c r="BD49" s="143" t="n">
        <f aca="false">IF(AZ49=4,G49,0)</f>
        <v>0</v>
      </c>
      <c r="BE49" s="143" t="n">
        <f aca="false">IF(AZ49=5,G49,0)</f>
        <v>0</v>
      </c>
      <c r="CA49" s="171" t="n">
        <v>1</v>
      </c>
      <c r="CB49" s="171" t="n">
        <v>1</v>
      </c>
    </row>
    <row r="50" customFormat="false" ht="12.75" hidden="false" customHeight="true" outlineLevel="0" collapsed="false">
      <c r="A50" s="224"/>
      <c r="B50" s="225"/>
      <c r="C50" s="226" t="s">
        <v>174</v>
      </c>
      <c r="D50" s="226"/>
      <c r="E50" s="227" t="n">
        <v>20.13</v>
      </c>
      <c r="F50" s="228"/>
      <c r="G50" s="233"/>
      <c r="H50" s="229"/>
      <c r="I50" s="230"/>
      <c r="J50" s="231"/>
      <c r="K50" s="230"/>
      <c r="M50" s="232" t="s">
        <v>175</v>
      </c>
      <c r="O50" s="171"/>
    </row>
    <row r="51" customFormat="false" ht="12.75" hidden="false" customHeight="false" outlineLevel="0" collapsed="false">
      <c r="A51" s="172" t="n">
        <v>19</v>
      </c>
      <c r="B51" s="173" t="s">
        <v>176</v>
      </c>
      <c r="C51" s="174" t="s">
        <v>177</v>
      </c>
      <c r="D51" s="175" t="s">
        <v>118</v>
      </c>
      <c r="E51" s="176" t="n">
        <v>4.68</v>
      </c>
      <c r="F51" s="176"/>
      <c r="G51" s="177" t="n">
        <f aca="false">F51*E51</f>
        <v>0</v>
      </c>
      <c r="H51" s="178" t="n">
        <v>0.00034</v>
      </c>
      <c r="I51" s="179" t="n">
        <f aca="false">E51*H51</f>
        <v>0.0015912</v>
      </c>
      <c r="J51" s="178" t="n">
        <v>-0.545</v>
      </c>
      <c r="K51" s="179" t="n">
        <f aca="false">E51*J51</f>
        <v>-2.5506</v>
      </c>
      <c r="O51" s="171" t="n">
        <v>2</v>
      </c>
      <c r="AA51" s="143" t="n">
        <v>1</v>
      </c>
      <c r="AB51" s="143" t="n">
        <v>1</v>
      </c>
      <c r="AC51" s="143" t="n">
        <v>1</v>
      </c>
      <c r="AZ51" s="143" t="n">
        <v>1</v>
      </c>
      <c r="BA51" s="143" t="n">
        <f aca="false">IF(AZ51=1,G51,0)</f>
        <v>0</v>
      </c>
      <c r="BB51" s="143" t="n">
        <f aca="false">IF(AZ51=2,G51,0)</f>
        <v>0</v>
      </c>
      <c r="BC51" s="143" t="n">
        <f aca="false">IF(AZ51=3,G51,0)</f>
        <v>0</v>
      </c>
      <c r="BD51" s="143" t="n">
        <f aca="false">IF(AZ51=4,G51,0)</f>
        <v>0</v>
      </c>
      <c r="BE51" s="143" t="n">
        <f aca="false">IF(AZ51=5,G51,0)</f>
        <v>0</v>
      </c>
      <c r="CA51" s="171" t="n">
        <v>1</v>
      </c>
      <c r="CB51" s="171" t="n">
        <v>1</v>
      </c>
    </row>
    <row r="52" customFormat="false" ht="12.75" hidden="false" customHeight="true" outlineLevel="0" collapsed="false">
      <c r="A52" s="224"/>
      <c r="B52" s="225"/>
      <c r="C52" s="226" t="s">
        <v>178</v>
      </c>
      <c r="D52" s="226"/>
      <c r="E52" s="227" t="n">
        <v>4.68</v>
      </c>
      <c r="F52" s="228"/>
      <c r="G52" s="233"/>
      <c r="H52" s="229"/>
      <c r="I52" s="230"/>
      <c r="J52" s="231"/>
      <c r="K52" s="230"/>
      <c r="M52" s="232" t="s">
        <v>178</v>
      </c>
      <c r="O52" s="171"/>
    </row>
    <row r="53" customFormat="false" ht="12.75" hidden="false" customHeight="false" outlineLevel="0" collapsed="false">
      <c r="A53" s="172" t="n">
        <v>20</v>
      </c>
      <c r="B53" s="173" t="s">
        <v>179</v>
      </c>
      <c r="C53" s="174" t="s">
        <v>180</v>
      </c>
      <c r="D53" s="175" t="s">
        <v>118</v>
      </c>
      <c r="E53" s="176" t="n">
        <v>1.6</v>
      </c>
      <c r="F53" s="176"/>
      <c r="G53" s="177" t="n">
        <f aca="false">F53*E53</f>
        <v>0</v>
      </c>
      <c r="H53" s="178" t="n">
        <v>0.00117</v>
      </c>
      <c r="I53" s="179" t="n">
        <f aca="false">E53*H53</f>
        <v>0.001872</v>
      </c>
      <c r="J53" s="178" t="n">
        <v>-0.076</v>
      </c>
      <c r="K53" s="179" t="n">
        <f aca="false">E53*J53</f>
        <v>-0.1216</v>
      </c>
      <c r="O53" s="171" t="n">
        <v>2</v>
      </c>
      <c r="AA53" s="143" t="n">
        <v>1</v>
      </c>
      <c r="AB53" s="143" t="n">
        <v>1</v>
      </c>
      <c r="AC53" s="143" t="n">
        <v>1</v>
      </c>
      <c r="AZ53" s="143" t="n">
        <v>1</v>
      </c>
      <c r="BA53" s="143" t="n">
        <f aca="false">IF(AZ53=1,G53,0)</f>
        <v>0</v>
      </c>
      <c r="BB53" s="143" t="n">
        <f aca="false">IF(AZ53=2,G53,0)</f>
        <v>0</v>
      </c>
      <c r="BC53" s="143" t="n">
        <f aca="false">IF(AZ53=3,G53,0)</f>
        <v>0</v>
      </c>
      <c r="BD53" s="143" t="n">
        <f aca="false">IF(AZ53=4,G53,0)</f>
        <v>0</v>
      </c>
      <c r="BE53" s="143" t="n">
        <f aca="false">IF(AZ53=5,G53,0)</f>
        <v>0</v>
      </c>
      <c r="CA53" s="171" t="n">
        <v>1</v>
      </c>
      <c r="CB53" s="171" t="n">
        <v>1</v>
      </c>
    </row>
    <row r="54" customFormat="false" ht="12.75" hidden="false" customHeight="true" outlineLevel="0" collapsed="false">
      <c r="A54" s="224"/>
      <c r="B54" s="225"/>
      <c r="C54" s="226" t="s">
        <v>181</v>
      </c>
      <c r="D54" s="226"/>
      <c r="E54" s="227" t="n">
        <v>1.6</v>
      </c>
      <c r="F54" s="228"/>
      <c r="G54" s="233"/>
      <c r="H54" s="229"/>
      <c r="I54" s="230"/>
      <c r="J54" s="231"/>
      <c r="K54" s="230"/>
      <c r="M54" s="232" t="s">
        <v>182</v>
      </c>
      <c r="O54" s="171"/>
    </row>
    <row r="55" customFormat="false" ht="12.75" hidden="false" customHeight="false" outlineLevel="0" collapsed="false">
      <c r="A55" s="180"/>
      <c r="B55" s="181" t="s">
        <v>103</v>
      </c>
      <c r="C55" s="182" t="s">
        <v>183</v>
      </c>
      <c r="D55" s="183"/>
      <c r="E55" s="184"/>
      <c r="F55" s="185"/>
      <c r="G55" s="186" t="n">
        <f aca="false">SUM(G44:G53)</f>
        <v>0</v>
      </c>
      <c r="H55" s="187"/>
      <c r="I55" s="188" t="n">
        <f aca="false">SUM(I43:I54)</f>
        <v>0.0104572</v>
      </c>
      <c r="J55" s="187"/>
      <c r="K55" s="188" t="n">
        <f aca="false">SUM(K43:K54)</f>
        <v>-7.2318</v>
      </c>
      <c r="O55" s="171" t="n">
        <v>4</v>
      </c>
      <c r="BA55" s="189" t="n">
        <f aca="false">SUM(BA43:BA54)</f>
        <v>0</v>
      </c>
      <c r="BB55" s="189" t="n">
        <f aca="false">SUM(BB43:BB54)</f>
        <v>0</v>
      </c>
      <c r="BC55" s="189" t="n">
        <f aca="false">SUM(BC43:BC54)</f>
        <v>0</v>
      </c>
      <c r="BD55" s="189" t="n">
        <f aca="false">SUM(BD43:BD54)</f>
        <v>0</v>
      </c>
      <c r="BE55" s="189" t="n">
        <f aca="false">SUM(BE43:BE54)</f>
        <v>0</v>
      </c>
    </row>
    <row r="56" customFormat="false" ht="12.75" hidden="false" customHeight="false" outlineLevel="0" collapsed="false">
      <c r="A56" s="163" t="s">
        <v>97</v>
      </c>
      <c r="B56" s="164" t="s">
        <v>184</v>
      </c>
      <c r="C56" s="165" t="s">
        <v>185</v>
      </c>
      <c r="D56" s="166"/>
      <c r="E56" s="167"/>
      <c r="F56" s="167"/>
      <c r="G56" s="168"/>
      <c r="H56" s="169"/>
      <c r="I56" s="170"/>
      <c r="J56" s="169"/>
      <c r="K56" s="170"/>
      <c r="O56" s="171" t="n">
        <v>1</v>
      </c>
    </row>
    <row r="57" customFormat="false" ht="12.75" hidden="false" customHeight="false" outlineLevel="0" collapsed="false">
      <c r="A57" s="172" t="n">
        <v>21</v>
      </c>
      <c r="B57" s="173" t="s">
        <v>186</v>
      </c>
      <c r="C57" s="174" t="s">
        <v>187</v>
      </c>
      <c r="D57" s="175" t="s">
        <v>188</v>
      </c>
      <c r="E57" s="176" t="n">
        <v>25.5</v>
      </c>
      <c r="F57" s="176"/>
      <c r="G57" s="177" t="n">
        <f aca="false">F57*E57</f>
        <v>0</v>
      </c>
      <c r="H57" s="178" t="n">
        <v>0.00049</v>
      </c>
      <c r="I57" s="179" t="n">
        <f aca="false">E57*H57</f>
        <v>0.012495</v>
      </c>
      <c r="J57" s="178" t="n">
        <v>-0.054</v>
      </c>
      <c r="K57" s="179" t="n">
        <f aca="false">E57*J57</f>
        <v>-1.377</v>
      </c>
      <c r="O57" s="171" t="n">
        <v>2</v>
      </c>
      <c r="AA57" s="143" t="n">
        <v>1</v>
      </c>
      <c r="AB57" s="143" t="n">
        <v>1</v>
      </c>
      <c r="AC57" s="143" t="n">
        <v>1</v>
      </c>
      <c r="AZ57" s="143" t="n">
        <v>1</v>
      </c>
      <c r="BA57" s="143" t="n">
        <f aca="false">IF(AZ57=1,G57,0)</f>
        <v>0</v>
      </c>
      <c r="BB57" s="143" t="n">
        <f aca="false">IF(AZ57=2,G57,0)</f>
        <v>0</v>
      </c>
      <c r="BC57" s="143" t="n">
        <f aca="false">IF(AZ57=3,G57,0)</f>
        <v>0</v>
      </c>
      <c r="BD57" s="143" t="n">
        <f aca="false">IF(AZ57=4,G57,0)</f>
        <v>0</v>
      </c>
      <c r="BE57" s="143" t="n">
        <f aca="false">IF(AZ57=5,G57,0)</f>
        <v>0</v>
      </c>
      <c r="CA57" s="171" t="n">
        <v>1</v>
      </c>
      <c r="CB57" s="171" t="n">
        <v>1</v>
      </c>
    </row>
    <row r="58" customFormat="false" ht="12.75" hidden="false" customHeight="true" outlineLevel="0" collapsed="false">
      <c r="A58" s="224"/>
      <c r="B58" s="225"/>
      <c r="C58" s="226" t="s">
        <v>189</v>
      </c>
      <c r="D58" s="226"/>
      <c r="E58" s="227" t="n">
        <v>25.5</v>
      </c>
      <c r="F58" s="228"/>
      <c r="G58" s="233"/>
      <c r="H58" s="229"/>
      <c r="I58" s="230"/>
      <c r="J58" s="231"/>
      <c r="K58" s="230"/>
      <c r="M58" s="232" t="s">
        <v>190</v>
      </c>
      <c r="O58" s="171"/>
    </row>
    <row r="59" customFormat="false" ht="12.75" hidden="false" customHeight="false" outlineLevel="0" collapsed="false">
      <c r="A59" s="172" t="n">
        <v>19</v>
      </c>
      <c r="B59" s="173" t="s">
        <v>191</v>
      </c>
      <c r="C59" s="174" t="s">
        <v>192</v>
      </c>
      <c r="D59" s="175" t="s">
        <v>118</v>
      </c>
      <c r="E59" s="176" t="n">
        <v>47.624</v>
      </c>
      <c r="F59" s="176"/>
      <c r="G59" s="177" t="n">
        <f aca="false">F59*E59</f>
        <v>0</v>
      </c>
      <c r="H59" s="178" t="n">
        <v>0</v>
      </c>
      <c r="I59" s="179" t="n">
        <f aca="false">E59*H59</f>
        <v>0</v>
      </c>
      <c r="J59" s="178" t="n">
        <v>-0.068</v>
      </c>
      <c r="K59" s="179" t="n">
        <f aca="false">E59*J59</f>
        <v>-3.238432</v>
      </c>
      <c r="O59" s="171" t="n">
        <v>2</v>
      </c>
      <c r="AA59" s="143" t="n">
        <v>1</v>
      </c>
      <c r="AB59" s="143" t="n">
        <v>1</v>
      </c>
      <c r="AC59" s="143" t="n">
        <v>1</v>
      </c>
      <c r="AZ59" s="143" t="n">
        <v>1</v>
      </c>
      <c r="BA59" s="143" t="n">
        <f aca="false">IF(AZ59=1,G59,0)</f>
        <v>0</v>
      </c>
      <c r="BB59" s="143" t="n">
        <f aca="false">IF(AZ59=2,G59,0)</f>
        <v>0</v>
      </c>
      <c r="BC59" s="143" t="n">
        <f aca="false">IF(AZ59=3,G59,0)</f>
        <v>0</v>
      </c>
      <c r="BD59" s="143" t="n">
        <f aca="false">IF(AZ59=4,G59,0)</f>
        <v>0</v>
      </c>
      <c r="BE59" s="143" t="n">
        <f aca="false">IF(AZ59=5,G59,0)</f>
        <v>0</v>
      </c>
      <c r="CA59" s="171" t="n">
        <v>1</v>
      </c>
      <c r="CB59" s="171" t="n">
        <v>1</v>
      </c>
    </row>
    <row r="60" customFormat="false" ht="12.75" hidden="false" customHeight="true" outlineLevel="0" collapsed="false">
      <c r="A60" s="224"/>
      <c r="B60" s="225"/>
      <c r="C60" s="226" t="s">
        <v>193</v>
      </c>
      <c r="D60" s="226"/>
      <c r="E60" s="227" t="n">
        <v>47.624</v>
      </c>
      <c r="F60" s="228"/>
      <c r="G60" s="233"/>
      <c r="H60" s="229"/>
      <c r="I60" s="230"/>
      <c r="J60" s="231"/>
      <c r="K60" s="230"/>
      <c r="M60" s="232" t="s">
        <v>193</v>
      </c>
      <c r="O60" s="171"/>
    </row>
    <row r="61" customFormat="false" ht="12.75" hidden="false" customHeight="false" outlineLevel="0" collapsed="false">
      <c r="A61" s="180"/>
      <c r="B61" s="181" t="s">
        <v>103</v>
      </c>
      <c r="C61" s="182" t="s">
        <v>194</v>
      </c>
      <c r="D61" s="183"/>
      <c r="E61" s="184"/>
      <c r="F61" s="185"/>
      <c r="G61" s="186" t="n">
        <f aca="false">G57+G59</f>
        <v>0</v>
      </c>
      <c r="H61" s="187"/>
      <c r="I61" s="188" t="n">
        <f aca="false">SUM(I56:I60)</f>
        <v>0.012495</v>
      </c>
      <c r="J61" s="187"/>
      <c r="K61" s="188" t="n">
        <f aca="false">SUM(K56:K60)</f>
        <v>-4.615432</v>
      </c>
      <c r="O61" s="171" t="n">
        <v>4</v>
      </c>
      <c r="BA61" s="189" t="n">
        <f aca="false">SUM(BA56:BA60)</f>
        <v>0</v>
      </c>
      <c r="BB61" s="189" t="n">
        <f aca="false">SUM(BB56:BB60)</f>
        <v>0</v>
      </c>
      <c r="BC61" s="189" t="n">
        <f aca="false">SUM(BC56:BC60)</f>
        <v>0</v>
      </c>
      <c r="BD61" s="189" t="n">
        <f aca="false">SUM(BD56:BD60)</f>
        <v>0</v>
      </c>
      <c r="BE61" s="189" t="n">
        <f aca="false">SUM(BE56:BE60)</f>
        <v>0</v>
      </c>
    </row>
    <row r="62" customFormat="false" ht="12.75" hidden="false" customHeight="false" outlineLevel="0" collapsed="false">
      <c r="A62" s="163" t="s">
        <v>97</v>
      </c>
      <c r="B62" s="164" t="s">
        <v>195</v>
      </c>
      <c r="C62" s="165" t="s">
        <v>196</v>
      </c>
      <c r="D62" s="166"/>
      <c r="E62" s="167"/>
      <c r="F62" s="167"/>
      <c r="G62" s="168"/>
      <c r="H62" s="169"/>
      <c r="I62" s="170"/>
      <c r="J62" s="169"/>
      <c r="K62" s="170"/>
      <c r="O62" s="171" t="n">
        <v>1</v>
      </c>
    </row>
    <row r="63" customFormat="false" ht="12.75" hidden="false" customHeight="false" outlineLevel="0" collapsed="false">
      <c r="A63" s="172" t="n">
        <v>20</v>
      </c>
      <c r="B63" s="173" t="s">
        <v>197</v>
      </c>
      <c r="C63" s="174" t="s">
        <v>198</v>
      </c>
      <c r="D63" s="175" t="s">
        <v>188</v>
      </c>
      <c r="E63" s="176" t="n">
        <v>112</v>
      </c>
      <c r="F63" s="176"/>
      <c r="G63" s="177" t="n">
        <f aca="false">F63*E63</f>
        <v>0</v>
      </c>
      <c r="H63" s="178" t="n">
        <v>0.00029</v>
      </c>
      <c r="I63" s="179" t="n">
        <f aca="false">E63*H63</f>
        <v>0.03248</v>
      </c>
      <c r="J63" s="178"/>
      <c r="K63" s="179" t="n">
        <f aca="false">E63*J63</f>
        <v>0</v>
      </c>
      <c r="O63" s="171" t="n">
        <v>2</v>
      </c>
      <c r="AA63" s="143" t="n">
        <v>3</v>
      </c>
      <c r="AB63" s="143" t="n">
        <v>0</v>
      </c>
      <c r="AC63" s="143" t="s">
        <v>197</v>
      </c>
      <c r="AZ63" s="143" t="n">
        <v>2</v>
      </c>
      <c r="BA63" s="143" t="n">
        <f aca="false">IF(AZ63=1,G63,0)</f>
        <v>0</v>
      </c>
      <c r="BB63" s="143" t="n">
        <f aca="false">IF(AZ63=2,G63,0)</f>
        <v>0</v>
      </c>
      <c r="BC63" s="143" t="n">
        <f aca="false">IF(AZ63=3,G63,0)</f>
        <v>0</v>
      </c>
      <c r="BD63" s="143" t="n">
        <f aca="false">IF(AZ63=4,G63,0)</f>
        <v>0</v>
      </c>
      <c r="BE63" s="143" t="n">
        <f aca="false">IF(AZ63=5,G63,0)</f>
        <v>0</v>
      </c>
      <c r="CA63" s="171" t="n">
        <v>3</v>
      </c>
      <c r="CB63" s="171" t="n">
        <v>0</v>
      </c>
    </row>
    <row r="64" customFormat="false" ht="12.75" hidden="false" customHeight="false" outlineLevel="0" collapsed="false">
      <c r="A64" s="180"/>
      <c r="B64" s="181" t="s">
        <v>103</v>
      </c>
      <c r="C64" s="182" t="s">
        <v>199</v>
      </c>
      <c r="D64" s="183"/>
      <c r="E64" s="184"/>
      <c r="F64" s="185"/>
      <c r="G64" s="186" t="n">
        <f aca="false">G63</f>
        <v>0</v>
      </c>
      <c r="H64" s="187"/>
      <c r="I64" s="188" t="n">
        <f aca="false">SUM(I62:I63)</f>
        <v>0.03248</v>
      </c>
      <c r="J64" s="187"/>
      <c r="K64" s="188" t="n">
        <f aca="false">SUM(K62:K63)</f>
        <v>0</v>
      </c>
      <c r="O64" s="171" t="n">
        <v>4</v>
      </c>
      <c r="BA64" s="189" t="n">
        <f aca="false">SUM(BA62:BA63)</f>
        <v>0</v>
      </c>
      <c r="BB64" s="189" t="n">
        <f aca="false">SUM(BB62:BB63)</f>
        <v>0</v>
      </c>
      <c r="BC64" s="189" t="n">
        <f aca="false">SUM(BC62:BC63)</f>
        <v>0</v>
      </c>
      <c r="BD64" s="189" t="n">
        <f aca="false">SUM(BD62:BD63)</f>
        <v>0</v>
      </c>
      <c r="BE64" s="189" t="n">
        <f aca="false">SUM(BE62:BE63)</f>
        <v>0</v>
      </c>
    </row>
    <row r="65" customFormat="false" ht="12.75" hidden="false" customHeight="false" outlineLevel="0" collapsed="false">
      <c r="A65" s="163" t="s">
        <v>97</v>
      </c>
      <c r="B65" s="164" t="s">
        <v>200</v>
      </c>
      <c r="C65" s="165" t="s">
        <v>201</v>
      </c>
      <c r="D65" s="166"/>
      <c r="E65" s="167"/>
      <c r="F65" s="167"/>
      <c r="G65" s="168"/>
      <c r="H65" s="169"/>
      <c r="I65" s="170"/>
      <c r="J65" s="169"/>
      <c r="K65" s="170"/>
      <c r="O65" s="171" t="n">
        <v>1</v>
      </c>
    </row>
    <row r="66" customFormat="false" ht="12.75" hidden="false" customHeight="false" outlineLevel="0" collapsed="false">
      <c r="A66" s="172" t="n">
        <v>22</v>
      </c>
      <c r="B66" s="173" t="s">
        <v>202</v>
      </c>
      <c r="C66" s="174" t="s">
        <v>203</v>
      </c>
      <c r="D66" s="175" t="s">
        <v>102</v>
      </c>
      <c r="E66" s="176" t="n">
        <v>1</v>
      </c>
      <c r="F66" s="176"/>
      <c r="G66" s="177" t="n">
        <f aca="false">F66*E66</f>
        <v>0</v>
      </c>
      <c r="H66" s="178" t="n">
        <v>0</v>
      </c>
      <c r="I66" s="179" t="n">
        <f aca="false">E66*H66</f>
        <v>0</v>
      </c>
      <c r="J66" s="178" t="n">
        <v>-0.0188</v>
      </c>
      <c r="K66" s="179" t="n">
        <f aca="false">E66*J66</f>
        <v>-0.0188</v>
      </c>
      <c r="O66" s="171" t="n">
        <v>2</v>
      </c>
      <c r="AA66" s="143" t="n">
        <v>1</v>
      </c>
      <c r="AB66" s="143" t="n">
        <v>7</v>
      </c>
      <c r="AC66" s="143" t="n">
        <v>7</v>
      </c>
      <c r="AZ66" s="143" t="n">
        <v>2</v>
      </c>
      <c r="BA66" s="143" t="n">
        <f aca="false">IF(AZ66=1,G66,0)</f>
        <v>0</v>
      </c>
      <c r="BB66" s="143" t="n">
        <f aca="false">IF(AZ66=2,G66,0)</f>
        <v>0</v>
      </c>
      <c r="BC66" s="143" t="n">
        <f aca="false">IF(AZ66=3,G66,0)</f>
        <v>0</v>
      </c>
      <c r="BD66" s="143" t="n">
        <f aca="false">IF(AZ66=4,G66,0)</f>
        <v>0</v>
      </c>
      <c r="BE66" s="143" t="n">
        <f aca="false">IF(AZ66=5,G66,0)</f>
        <v>0</v>
      </c>
      <c r="CA66" s="171" t="n">
        <v>1</v>
      </c>
      <c r="CB66" s="171" t="n">
        <v>7</v>
      </c>
    </row>
    <row r="67" customFormat="false" ht="12.75" hidden="false" customHeight="true" outlineLevel="0" collapsed="false">
      <c r="A67" s="224"/>
      <c r="B67" s="225"/>
      <c r="C67" s="226" t="s">
        <v>204</v>
      </c>
      <c r="D67" s="226"/>
      <c r="E67" s="227" t="n">
        <v>1</v>
      </c>
      <c r="F67" s="228"/>
      <c r="G67" s="233"/>
      <c r="H67" s="229"/>
      <c r="I67" s="230"/>
      <c r="J67" s="231"/>
      <c r="K67" s="230"/>
      <c r="M67" s="232" t="s">
        <v>204</v>
      </c>
      <c r="O67" s="171"/>
    </row>
    <row r="68" customFormat="false" ht="12.75" hidden="false" customHeight="false" outlineLevel="0" collapsed="false">
      <c r="A68" s="172" t="n">
        <v>23</v>
      </c>
      <c r="B68" s="173" t="s">
        <v>205</v>
      </c>
      <c r="C68" s="174" t="s">
        <v>206</v>
      </c>
      <c r="D68" s="175" t="s">
        <v>102</v>
      </c>
      <c r="E68" s="176" t="n">
        <v>1</v>
      </c>
      <c r="F68" s="176"/>
      <c r="G68" s="177" t="n">
        <f aca="false">F68*E68</f>
        <v>0</v>
      </c>
      <c r="H68" s="178" t="n">
        <v>0</v>
      </c>
      <c r="I68" s="179" t="n">
        <f aca="false">E68*H68</f>
        <v>0</v>
      </c>
      <c r="J68" s="178" t="n">
        <v>-0.00156</v>
      </c>
      <c r="K68" s="179" t="n">
        <f aca="false">E68*J68</f>
        <v>-0.00156</v>
      </c>
      <c r="O68" s="171" t="n">
        <v>2</v>
      </c>
      <c r="AA68" s="143" t="n">
        <v>1</v>
      </c>
      <c r="AB68" s="143" t="n">
        <v>7</v>
      </c>
      <c r="AC68" s="143" t="n">
        <v>7</v>
      </c>
      <c r="AZ68" s="143" t="n">
        <v>2</v>
      </c>
      <c r="BA68" s="143" t="n">
        <f aca="false">IF(AZ68=1,G68,0)</f>
        <v>0</v>
      </c>
      <c r="BB68" s="143" t="n">
        <f aca="false">IF(AZ68=2,G68,0)</f>
        <v>0</v>
      </c>
      <c r="BC68" s="143" t="n">
        <f aca="false">IF(AZ68=3,G68,0)</f>
        <v>0</v>
      </c>
      <c r="BD68" s="143" t="n">
        <f aca="false">IF(AZ68=4,G68,0)</f>
        <v>0</v>
      </c>
      <c r="BE68" s="143" t="n">
        <f aca="false">IF(AZ68=5,G68,0)</f>
        <v>0</v>
      </c>
      <c r="CA68" s="171" t="n">
        <v>1</v>
      </c>
      <c r="CB68" s="171" t="n">
        <v>7</v>
      </c>
    </row>
    <row r="69" customFormat="false" ht="12.75" hidden="false" customHeight="true" outlineLevel="0" collapsed="false">
      <c r="A69" s="224"/>
      <c r="B69" s="225"/>
      <c r="C69" s="226" t="s">
        <v>204</v>
      </c>
      <c r="D69" s="226"/>
      <c r="E69" s="227" t="n">
        <v>1</v>
      </c>
      <c r="F69" s="228"/>
      <c r="G69" s="233"/>
      <c r="H69" s="229"/>
      <c r="I69" s="230"/>
      <c r="J69" s="231"/>
      <c r="K69" s="230"/>
      <c r="M69" s="232" t="s">
        <v>207</v>
      </c>
      <c r="O69" s="171"/>
    </row>
    <row r="70" customFormat="false" ht="12.75" hidden="false" customHeight="false" outlineLevel="0" collapsed="false">
      <c r="A70" s="180"/>
      <c r="B70" s="181" t="s">
        <v>103</v>
      </c>
      <c r="C70" s="182" t="s">
        <v>208</v>
      </c>
      <c r="D70" s="183"/>
      <c r="E70" s="184"/>
      <c r="F70" s="185"/>
      <c r="G70" s="186" t="n">
        <f aca="false">G66+G68</f>
        <v>0</v>
      </c>
      <c r="H70" s="187"/>
      <c r="I70" s="188" t="n">
        <f aca="false">SUM(I65:I69)</f>
        <v>0</v>
      </c>
      <c r="J70" s="187"/>
      <c r="K70" s="188" t="n">
        <f aca="false">SUM(K65:K69)</f>
        <v>-0.02036</v>
      </c>
      <c r="O70" s="171" t="n">
        <v>4</v>
      </c>
      <c r="BA70" s="189" t="n">
        <f aca="false">SUM(BA65:BA69)</f>
        <v>0</v>
      </c>
      <c r="BB70" s="189" t="n">
        <f aca="false">SUM(BB65:BB69)</f>
        <v>0</v>
      </c>
      <c r="BC70" s="189" t="n">
        <f aca="false">SUM(BC65:BC69)</f>
        <v>0</v>
      </c>
      <c r="BD70" s="189" t="n">
        <f aca="false">SUM(BD65:BD69)</f>
        <v>0</v>
      </c>
      <c r="BE70" s="189" t="n">
        <f aca="false">SUM(BE65:BE69)</f>
        <v>0</v>
      </c>
    </row>
    <row r="71" customFormat="false" ht="12.75" hidden="false" customHeight="false" outlineLevel="0" collapsed="false">
      <c r="A71" s="163" t="s">
        <v>97</v>
      </c>
      <c r="B71" s="164" t="s">
        <v>209</v>
      </c>
      <c r="C71" s="165" t="s">
        <v>210</v>
      </c>
      <c r="D71" s="166"/>
      <c r="E71" s="167"/>
      <c r="F71" s="167"/>
      <c r="G71" s="168"/>
      <c r="H71" s="169"/>
      <c r="I71" s="170"/>
      <c r="J71" s="169"/>
      <c r="K71" s="170"/>
      <c r="O71" s="171" t="n">
        <v>1</v>
      </c>
    </row>
    <row r="72" customFormat="false" ht="12.75" hidden="false" customHeight="false" outlineLevel="0" collapsed="false">
      <c r="A72" s="172" t="n">
        <v>24</v>
      </c>
      <c r="B72" s="173" t="s">
        <v>211</v>
      </c>
      <c r="C72" s="174" t="s">
        <v>212</v>
      </c>
      <c r="D72" s="175" t="s">
        <v>188</v>
      </c>
      <c r="E72" s="237" t="n">
        <v>75</v>
      </c>
      <c r="F72" s="176"/>
      <c r="G72" s="177" t="n">
        <f aca="false">F72*E72</f>
        <v>0</v>
      </c>
      <c r="H72" s="178" t="n">
        <v>0</v>
      </c>
      <c r="I72" s="179" t="n">
        <f aca="false">E72*H72</f>
        <v>0</v>
      </c>
      <c r="J72" s="178" t="n">
        <v>0</v>
      </c>
      <c r="K72" s="179" t="n">
        <f aca="false">E72*J72</f>
        <v>0</v>
      </c>
      <c r="O72" s="171" t="n">
        <v>2</v>
      </c>
      <c r="AA72" s="143" t="n">
        <v>1</v>
      </c>
      <c r="AB72" s="143" t="n">
        <v>0</v>
      </c>
      <c r="AC72" s="143" t="n">
        <v>0</v>
      </c>
      <c r="AZ72" s="143" t="n">
        <v>2</v>
      </c>
      <c r="BA72" s="143" t="n">
        <f aca="false">IF(AZ72=1,G72,0)</f>
        <v>0</v>
      </c>
      <c r="BB72" s="143" t="n">
        <f aca="false">IF(AZ72=2,G72,0)</f>
        <v>0</v>
      </c>
      <c r="BC72" s="143" t="n">
        <f aca="false">IF(AZ72=3,G72,0)</f>
        <v>0</v>
      </c>
      <c r="BD72" s="143" t="n">
        <f aca="false">IF(AZ72=4,G72,0)</f>
        <v>0</v>
      </c>
      <c r="BE72" s="143" t="n">
        <f aca="false">IF(AZ72=5,G72,0)</f>
        <v>0</v>
      </c>
      <c r="CA72" s="171" t="n">
        <v>1</v>
      </c>
      <c r="CB72" s="171" t="n">
        <v>0</v>
      </c>
    </row>
    <row r="73" customFormat="false" ht="12.75" hidden="false" customHeight="false" outlineLevel="0" collapsed="false">
      <c r="A73" s="172" t="n">
        <v>25</v>
      </c>
      <c r="B73" s="173" t="s">
        <v>213</v>
      </c>
      <c r="C73" s="174" t="s">
        <v>214</v>
      </c>
      <c r="D73" s="175" t="s">
        <v>188</v>
      </c>
      <c r="E73" s="237" t="n">
        <v>75</v>
      </c>
      <c r="F73" s="176"/>
      <c r="G73" s="177" t="n">
        <f aca="false">F73*E73</f>
        <v>0</v>
      </c>
      <c r="H73" s="178" t="n">
        <v>0</v>
      </c>
      <c r="I73" s="179" t="n">
        <f aca="false">E73*H73</f>
        <v>0</v>
      </c>
      <c r="J73" s="178" t="n">
        <v>0</v>
      </c>
      <c r="K73" s="179" t="n">
        <f aca="false">E73*J73</f>
        <v>0</v>
      </c>
      <c r="O73" s="171" t="n">
        <v>2</v>
      </c>
      <c r="AA73" s="143" t="n">
        <v>1</v>
      </c>
      <c r="AB73" s="143" t="n">
        <v>0</v>
      </c>
      <c r="AC73" s="143" t="n">
        <v>0</v>
      </c>
      <c r="AZ73" s="143" t="n">
        <v>2</v>
      </c>
      <c r="BA73" s="143" t="n">
        <f aca="false">IF(AZ73=1,G73,0)</f>
        <v>0</v>
      </c>
      <c r="BB73" s="143" t="n">
        <f aca="false">IF(AZ73=2,G73,0)</f>
        <v>0</v>
      </c>
      <c r="BC73" s="143" t="n">
        <f aca="false">IF(AZ73=3,G73,0)</f>
        <v>0</v>
      </c>
      <c r="BD73" s="143" t="n">
        <f aca="false">IF(AZ73=4,G73,0)</f>
        <v>0</v>
      </c>
      <c r="BE73" s="143" t="n">
        <f aca="false">IF(AZ73=5,G73,0)</f>
        <v>0</v>
      </c>
      <c r="CA73" s="171" t="n">
        <v>1</v>
      </c>
      <c r="CB73" s="171" t="n">
        <v>0</v>
      </c>
    </row>
    <row r="74" customFormat="false" ht="12.75" hidden="false" customHeight="false" outlineLevel="0" collapsed="false">
      <c r="A74" s="172" t="n">
        <v>26</v>
      </c>
      <c r="B74" s="173" t="s">
        <v>215</v>
      </c>
      <c r="C74" s="174" t="s">
        <v>216</v>
      </c>
      <c r="D74" s="175" t="s">
        <v>217</v>
      </c>
      <c r="E74" s="176" t="n">
        <v>4</v>
      </c>
      <c r="F74" s="176"/>
      <c r="G74" s="177" t="n">
        <f aca="false">F74*E74</f>
        <v>0</v>
      </c>
      <c r="H74" s="178" t="n">
        <v>0.001</v>
      </c>
      <c r="I74" s="179" t="n">
        <f aca="false">E74*H74</f>
        <v>0.004</v>
      </c>
      <c r="J74" s="178"/>
      <c r="K74" s="179" t="n">
        <f aca="false">E74*J74</f>
        <v>0</v>
      </c>
      <c r="O74" s="171" t="n">
        <v>2</v>
      </c>
      <c r="AA74" s="143" t="n">
        <v>3</v>
      </c>
      <c r="AB74" s="143" t="n">
        <v>7</v>
      </c>
      <c r="AC74" s="143" t="s">
        <v>215</v>
      </c>
      <c r="AZ74" s="143" t="n">
        <v>2</v>
      </c>
      <c r="BA74" s="143" t="n">
        <f aca="false">IF(AZ74=1,G74,0)</f>
        <v>0</v>
      </c>
      <c r="BB74" s="143" t="n">
        <f aca="false">IF(AZ74=2,G74,0)</f>
        <v>0</v>
      </c>
      <c r="BC74" s="143" t="n">
        <f aca="false">IF(AZ74=3,G74,0)</f>
        <v>0</v>
      </c>
      <c r="BD74" s="143" t="n">
        <f aca="false">IF(AZ74=4,G74,0)</f>
        <v>0</v>
      </c>
      <c r="BE74" s="143" t="n">
        <f aca="false">IF(AZ74=5,G74,0)</f>
        <v>0</v>
      </c>
      <c r="CA74" s="171" t="n">
        <v>3</v>
      </c>
      <c r="CB74" s="171" t="n">
        <v>7</v>
      </c>
    </row>
    <row r="75" customFormat="false" ht="12.75" hidden="false" customHeight="false" outlineLevel="0" collapsed="false">
      <c r="A75" s="180"/>
      <c r="B75" s="181" t="s">
        <v>103</v>
      </c>
      <c r="C75" s="182" t="s">
        <v>218</v>
      </c>
      <c r="D75" s="183"/>
      <c r="E75" s="184"/>
      <c r="F75" s="185"/>
      <c r="G75" s="186" t="n">
        <f aca="false">G72+G73+G74</f>
        <v>0</v>
      </c>
      <c r="H75" s="187"/>
      <c r="I75" s="188" t="n">
        <f aca="false">SUM(I71:I74)</f>
        <v>0.004</v>
      </c>
      <c r="J75" s="187"/>
      <c r="K75" s="188" t="n">
        <f aca="false">SUM(K71:K74)</f>
        <v>0</v>
      </c>
      <c r="O75" s="171" t="n">
        <v>4</v>
      </c>
      <c r="BA75" s="189" t="n">
        <f aca="false">SUM(BA71:BA74)</f>
        <v>0</v>
      </c>
      <c r="BB75" s="189" t="n">
        <f aca="false">SUM(BB71:BB74)</f>
        <v>0</v>
      </c>
      <c r="BC75" s="189" t="n">
        <f aca="false">SUM(BC71:BC74)</f>
        <v>0</v>
      </c>
      <c r="BD75" s="189" t="n">
        <f aca="false">SUM(BD71:BD74)</f>
        <v>0</v>
      </c>
      <c r="BE75" s="189" t="n">
        <f aca="false">SUM(BE71:BE74)</f>
        <v>0</v>
      </c>
    </row>
    <row r="76" customFormat="false" ht="12.75" hidden="false" customHeight="false" outlineLevel="0" collapsed="false">
      <c r="A76" s="163" t="s">
        <v>97</v>
      </c>
      <c r="B76" s="164" t="s">
        <v>219</v>
      </c>
      <c r="C76" s="165" t="s">
        <v>220</v>
      </c>
      <c r="D76" s="166"/>
      <c r="E76" s="167"/>
      <c r="F76" s="167"/>
      <c r="G76" s="168"/>
      <c r="H76" s="169"/>
      <c r="I76" s="170"/>
      <c r="J76" s="169"/>
      <c r="K76" s="170"/>
      <c r="O76" s="171" t="n">
        <v>1</v>
      </c>
    </row>
    <row r="77" customFormat="false" ht="12.75" hidden="false" customHeight="false" outlineLevel="0" collapsed="false">
      <c r="A77" s="172" t="n">
        <v>27</v>
      </c>
      <c r="B77" s="173" t="s">
        <v>221</v>
      </c>
      <c r="C77" s="174" t="s">
        <v>222</v>
      </c>
      <c r="D77" s="175" t="s">
        <v>223</v>
      </c>
      <c r="E77" s="176" t="n">
        <v>72</v>
      </c>
      <c r="F77" s="176"/>
      <c r="G77" s="177" t="n">
        <f aca="false">F77*E77</f>
        <v>0</v>
      </c>
      <c r="H77" s="178" t="n">
        <v>0</v>
      </c>
      <c r="I77" s="179" t="n">
        <f aca="false">E77*H77</f>
        <v>0</v>
      </c>
      <c r="J77" s="178" t="n">
        <v>0</v>
      </c>
      <c r="K77" s="179" t="n">
        <f aca="false">E77*J77</f>
        <v>0</v>
      </c>
      <c r="O77" s="171" t="n">
        <v>2</v>
      </c>
      <c r="AA77" s="143" t="n">
        <v>1</v>
      </c>
      <c r="AB77" s="143" t="n">
        <v>7</v>
      </c>
      <c r="AC77" s="143" t="n">
        <v>7</v>
      </c>
      <c r="AZ77" s="143" t="n">
        <v>2</v>
      </c>
      <c r="BA77" s="143" t="n">
        <f aca="false">IF(AZ77=1,G77,0)</f>
        <v>0</v>
      </c>
      <c r="BB77" s="143" t="n">
        <f aca="false">IF(AZ77=2,G77,0)</f>
        <v>0</v>
      </c>
      <c r="BC77" s="143" t="n">
        <f aca="false">IF(AZ77=3,G77,0)</f>
        <v>0</v>
      </c>
      <c r="BD77" s="143" t="n">
        <f aca="false">IF(AZ77=4,G77,0)</f>
        <v>0</v>
      </c>
      <c r="BE77" s="143" t="n">
        <f aca="false">IF(AZ77=5,G77,0)</f>
        <v>0</v>
      </c>
      <c r="CA77" s="171" t="n">
        <v>1</v>
      </c>
      <c r="CB77" s="171" t="n">
        <v>7</v>
      </c>
    </row>
    <row r="78" customFormat="false" ht="12.75" hidden="false" customHeight="false" outlineLevel="0" collapsed="false">
      <c r="A78" s="172" t="n">
        <v>28</v>
      </c>
      <c r="B78" s="173" t="s">
        <v>224</v>
      </c>
      <c r="C78" s="174" t="s">
        <v>225</v>
      </c>
      <c r="D78" s="175" t="s">
        <v>223</v>
      </c>
      <c r="E78" s="176" t="n">
        <v>5</v>
      </c>
      <c r="F78" s="176"/>
      <c r="G78" s="177" t="n">
        <f aca="false">F78*E78</f>
        <v>0</v>
      </c>
      <c r="H78" s="178" t="n">
        <v>0</v>
      </c>
      <c r="I78" s="179" t="n">
        <f aca="false">E78*H78</f>
        <v>0</v>
      </c>
      <c r="J78" s="178" t="n">
        <v>0</v>
      </c>
      <c r="K78" s="179" t="n">
        <f aca="false">E78*J78</f>
        <v>0</v>
      </c>
      <c r="O78" s="171" t="n">
        <v>2</v>
      </c>
      <c r="AA78" s="143" t="n">
        <v>1</v>
      </c>
      <c r="AB78" s="143" t="n">
        <v>7</v>
      </c>
      <c r="AC78" s="143" t="n">
        <v>7</v>
      </c>
      <c r="AZ78" s="143" t="n">
        <v>2</v>
      </c>
      <c r="BA78" s="143" t="n">
        <f aca="false">IF(AZ78=1,G78,0)</f>
        <v>0</v>
      </c>
      <c r="BB78" s="143" t="n">
        <f aca="false">IF(AZ78=2,G78,0)</f>
        <v>0</v>
      </c>
      <c r="BC78" s="143" t="n">
        <f aca="false">IF(AZ78=3,G78,0)</f>
        <v>0</v>
      </c>
      <c r="BD78" s="143" t="n">
        <f aca="false">IF(AZ78=4,G78,0)</f>
        <v>0</v>
      </c>
      <c r="BE78" s="143" t="n">
        <f aca="false">IF(AZ78=5,G78,0)</f>
        <v>0</v>
      </c>
      <c r="CA78" s="171" t="n">
        <v>1</v>
      </c>
      <c r="CB78" s="171" t="n">
        <v>7</v>
      </c>
    </row>
    <row r="79" customFormat="false" ht="12.75" hidden="false" customHeight="false" outlineLevel="0" collapsed="false">
      <c r="A79" s="172" t="n">
        <v>29</v>
      </c>
      <c r="B79" s="173" t="s">
        <v>226</v>
      </c>
      <c r="C79" s="174" t="s">
        <v>227</v>
      </c>
      <c r="D79" s="175" t="s">
        <v>223</v>
      </c>
      <c r="E79" s="176" t="n">
        <v>7</v>
      </c>
      <c r="F79" s="176"/>
      <c r="G79" s="177" t="n">
        <f aca="false">F79*E79</f>
        <v>0</v>
      </c>
      <c r="H79" s="178" t="n">
        <v>0</v>
      </c>
      <c r="I79" s="179" t="n">
        <f aca="false">E79*H79</f>
        <v>0</v>
      </c>
      <c r="J79" s="178" t="n">
        <v>0</v>
      </c>
      <c r="K79" s="179" t="n">
        <f aca="false">E79*J79</f>
        <v>0</v>
      </c>
      <c r="O79" s="171" t="n">
        <v>2</v>
      </c>
      <c r="AA79" s="143" t="n">
        <v>1</v>
      </c>
      <c r="AB79" s="143" t="n">
        <v>7</v>
      </c>
      <c r="AC79" s="143" t="n">
        <v>7</v>
      </c>
      <c r="AZ79" s="143" t="n">
        <v>2</v>
      </c>
      <c r="BA79" s="143" t="n">
        <f aca="false">IF(AZ79=1,G79,0)</f>
        <v>0</v>
      </c>
      <c r="BB79" s="143" t="n">
        <f aca="false">IF(AZ79=2,G79,0)</f>
        <v>0</v>
      </c>
      <c r="BC79" s="143" t="n">
        <f aca="false">IF(AZ79=3,G79,0)</f>
        <v>0</v>
      </c>
      <c r="BD79" s="143" t="n">
        <f aca="false">IF(AZ79=4,G79,0)</f>
        <v>0</v>
      </c>
      <c r="BE79" s="143" t="n">
        <f aca="false">IF(AZ79=5,G79,0)</f>
        <v>0</v>
      </c>
      <c r="CA79" s="171" t="n">
        <v>1</v>
      </c>
      <c r="CB79" s="171" t="n">
        <v>7</v>
      </c>
    </row>
    <row r="80" customFormat="false" ht="12.75" hidden="false" customHeight="false" outlineLevel="0" collapsed="false">
      <c r="A80" s="172" t="n">
        <v>30</v>
      </c>
      <c r="B80" s="173" t="s">
        <v>228</v>
      </c>
      <c r="C80" s="174" t="s">
        <v>229</v>
      </c>
      <c r="D80" s="175" t="s">
        <v>188</v>
      </c>
      <c r="E80" s="176" t="n">
        <v>75</v>
      </c>
      <c r="F80" s="176"/>
      <c r="G80" s="177" t="n">
        <f aca="false">F80*E80</f>
        <v>0</v>
      </c>
      <c r="H80" s="178" t="n">
        <v>0.00036</v>
      </c>
      <c r="I80" s="179" t="n">
        <f aca="false">E80*H80</f>
        <v>0.027</v>
      </c>
      <c r="J80" s="178" t="n">
        <v>0</v>
      </c>
      <c r="K80" s="179" t="n">
        <f aca="false">E80*J80</f>
        <v>0</v>
      </c>
      <c r="O80" s="171" t="n">
        <v>2</v>
      </c>
      <c r="AA80" s="143" t="n">
        <v>1</v>
      </c>
      <c r="AB80" s="143" t="n">
        <v>7</v>
      </c>
      <c r="AC80" s="143" t="n">
        <v>7</v>
      </c>
      <c r="AZ80" s="143" t="n">
        <v>2</v>
      </c>
      <c r="BA80" s="143" t="n">
        <f aca="false">IF(AZ80=1,G80,0)</f>
        <v>0</v>
      </c>
      <c r="BB80" s="143" t="n">
        <f aca="false">IF(AZ80=2,G80,0)</f>
        <v>0</v>
      </c>
      <c r="BC80" s="143" t="n">
        <f aca="false">IF(AZ80=3,G80,0)</f>
        <v>0</v>
      </c>
      <c r="BD80" s="143" t="n">
        <f aca="false">IF(AZ80=4,G80,0)</f>
        <v>0</v>
      </c>
      <c r="BE80" s="143" t="n">
        <f aca="false">IF(AZ80=5,G80,0)</f>
        <v>0</v>
      </c>
      <c r="CA80" s="171" t="n">
        <v>1</v>
      </c>
      <c r="CB80" s="171" t="n">
        <v>7</v>
      </c>
    </row>
    <row r="81" customFormat="false" ht="12.75" hidden="false" customHeight="false" outlineLevel="0" collapsed="false">
      <c r="A81" s="172" t="n">
        <v>31</v>
      </c>
      <c r="B81" s="173" t="s">
        <v>230</v>
      </c>
      <c r="C81" s="174" t="s">
        <v>231</v>
      </c>
      <c r="D81" s="175" t="s">
        <v>113</v>
      </c>
      <c r="E81" s="176" t="n">
        <v>2</v>
      </c>
      <c r="F81" s="176"/>
      <c r="G81" s="177" t="n">
        <f aca="false">F81*E81</f>
        <v>0</v>
      </c>
      <c r="H81" s="178" t="n">
        <v>5E-005</v>
      </c>
      <c r="I81" s="179" t="n">
        <f aca="false">E81*H81</f>
        <v>0.0001</v>
      </c>
      <c r="J81" s="178" t="n">
        <v>-0.02326</v>
      </c>
      <c r="K81" s="179" t="n">
        <f aca="false">E81*J81</f>
        <v>-0.04652</v>
      </c>
      <c r="O81" s="171" t="n">
        <v>2</v>
      </c>
      <c r="AA81" s="143" t="n">
        <v>1</v>
      </c>
      <c r="AB81" s="143" t="n">
        <v>0</v>
      </c>
      <c r="AC81" s="143" t="n">
        <v>0</v>
      </c>
      <c r="AZ81" s="143" t="n">
        <v>2</v>
      </c>
      <c r="BA81" s="143" t="n">
        <f aca="false">IF(AZ81=1,G81,0)</f>
        <v>0</v>
      </c>
      <c r="BB81" s="143" t="n">
        <f aca="false">IF(AZ81=2,G81,0)</f>
        <v>0</v>
      </c>
      <c r="BC81" s="143" t="n">
        <f aca="false">IF(AZ81=3,G81,0)</f>
        <v>0</v>
      </c>
      <c r="BD81" s="143" t="n">
        <f aca="false">IF(AZ81=4,G81,0)</f>
        <v>0</v>
      </c>
      <c r="BE81" s="143" t="n">
        <f aca="false">IF(AZ81=5,G81,0)</f>
        <v>0</v>
      </c>
      <c r="CA81" s="171" t="n">
        <v>1</v>
      </c>
      <c r="CB81" s="171" t="n">
        <v>0</v>
      </c>
    </row>
    <row r="82" customFormat="false" ht="12.75" hidden="false" customHeight="false" outlineLevel="0" collapsed="false">
      <c r="A82" s="172" t="n">
        <v>32</v>
      </c>
      <c r="B82" s="173" t="s">
        <v>232</v>
      </c>
      <c r="C82" s="174" t="s">
        <v>233</v>
      </c>
      <c r="D82" s="175" t="s">
        <v>113</v>
      </c>
      <c r="E82" s="176" t="n">
        <v>4</v>
      </c>
      <c r="F82" s="176"/>
      <c r="G82" s="177" t="n">
        <f aca="false">F82*E82</f>
        <v>0</v>
      </c>
      <c r="H82" s="178" t="n">
        <v>0.04112</v>
      </c>
      <c r="I82" s="179" t="n">
        <f aca="false">E82*H82</f>
        <v>0.16448</v>
      </c>
      <c r="J82" s="178" t="n">
        <v>0</v>
      </c>
      <c r="K82" s="179" t="n">
        <f aca="false">E82*J82</f>
        <v>0</v>
      </c>
      <c r="O82" s="171" t="n">
        <v>2</v>
      </c>
      <c r="AA82" s="143" t="n">
        <v>1</v>
      </c>
      <c r="AB82" s="143" t="n">
        <v>7</v>
      </c>
      <c r="AC82" s="143" t="n">
        <v>7</v>
      </c>
      <c r="AZ82" s="143" t="n">
        <v>2</v>
      </c>
      <c r="BA82" s="143" t="n">
        <f aca="false">IF(AZ82=1,G82,0)</f>
        <v>0</v>
      </c>
      <c r="BB82" s="143" t="n">
        <f aca="false">IF(AZ82=2,G82,0)</f>
        <v>0</v>
      </c>
      <c r="BC82" s="143" t="n">
        <f aca="false">IF(AZ82=3,G82,0)</f>
        <v>0</v>
      </c>
      <c r="BD82" s="143" t="n">
        <f aca="false">IF(AZ82=4,G82,0)</f>
        <v>0</v>
      </c>
      <c r="BE82" s="143" t="n">
        <f aca="false">IF(AZ82=5,G82,0)</f>
        <v>0</v>
      </c>
      <c r="CA82" s="171" t="n">
        <v>1</v>
      </c>
      <c r="CB82" s="171" t="n">
        <v>7</v>
      </c>
    </row>
    <row r="83" customFormat="false" ht="22.5" hidden="false" customHeight="false" outlineLevel="0" collapsed="false">
      <c r="A83" s="172" t="n">
        <v>33</v>
      </c>
      <c r="B83" s="173" t="s">
        <v>234</v>
      </c>
      <c r="C83" s="174" t="s">
        <v>235</v>
      </c>
      <c r="D83" s="175" t="s">
        <v>113</v>
      </c>
      <c r="E83" s="176" t="n">
        <v>4</v>
      </c>
      <c r="F83" s="176"/>
      <c r="G83" s="177" t="n">
        <f aca="false">F83*E83</f>
        <v>0</v>
      </c>
      <c r="H83" s="178" t="n">
        <v>0</v>
      </c>
      <c r="I83" s="179" t="n">
        <f aca="false">E83*H83</f>
        <v>0</v>
      </c>
      <c r="J83" s="178" t="n">
        <v>0</v>
      </c>
      <c r="K83" s="179" t="n">
        <f aca="false">E83*J83</f>
        <v>0</v>
      </c>
      <c r="O83" s="171" t="n">
        <v>2</v>
      </c>
      <c r="AA83" s="143" t="n">
        <v>1</v>
      </c>
      <c r="AB83" s="143" t="n">
        <v>0</v>
      </c>
      <c r="AC83" s="143" t="n">
        <v>0</v>
      </c>
      <c r="AZ83" s="143" t="n">
        <v>2</v>
      </c>
      <c r="BA83" s="143" t="n">
        <f aca="false">IF(AZ83=1,G83,0)</f>
        <v>0</v>
      </c>
      <c r="BB83" s="143" t="n">
        <f aca="false">IF(AZ83=2,G83,0)</f>
        <v>0</v>
      </c>
      <c r="BC83" s="143" t="n">
        <f aca="false">IF(AZ83=3,G83,0)</f>
        <v>0</v>
      </c>
      <c r="BD83" s="143" t="n">
        <f aca="false">IF(AZ83=4,G83,0)</f>
        <v>0</v>
      </c>
      <c r="BE83" s="143" t="n">
        <f aca="false">IF(AZ83=5,G83,0)</f>
        <v>0</v>
      </c>
      <c r="CA83" s="171" t="n">
        <v>1</v>
      </c>
      <c r="CB83" s="171" t="n">
        <v>0</v>
      </c>
    </row>
    <row r="84" customFormat="false" ht="12.75" hidden="false" customHeight="false" outlineLevel="0" collapsed="false">
      <c r="A84" s="172" t="n">
        <v>34</v>
      </c>
      <c r="B84" s="173" t="s">
        <v>236</v>
      </c>
      <c r="C84" s="174" t="s">
        <v>237</v>
      </c>
      <c r="D84" s="175" t="s">
        <v>113</v>
      </c>
      <c r="E84" s="176" t="n">
        <v>4</v>
      </c>
      <c r="F84" s="176"/>
      <c r="G84" s="177" t="n">
        <f aca="false">F84*E84</f>
        <v>0</v>
      </c>
      <c r="H84" s="178" t="n">
        <v>0</v>
      </c>
      <c r="I84" s="179" t="n">
        <f aca="false">E84*H84</f>
        <v>0</v>
      </c>
      <c r="J84" s="178" t="n">
        <v>0</v>
      </c>
      <c r="K84" s="179" t="n">
        <f aca="false">E84*J84</f>
        <v>0</v>
      </c>
      <c r="O84" s="171" t="n">
        <v>2</v>
      </c>
      <c r="AA84" s="143" t="n">
        <v>1</v>
      </c>
      <c r="AB84" s="143" t="n">
        <v>0</v>
      </c>
      <c r="AC84" s="143" t="n">
        <v>0</v>
      </c>
      <c r="AZ84" s="143" t="n">
        <v>2</v>
      </c>
      <c r="BA84" s="143" t="n">
        <f aca="false">IF(AZ84=1,G84,0)</f>
        <v>0</v>
      </c>
      <c r="BB84" s="143" t="n">
        <f aca="false">IF(AZ84=2,G84,0)</f>
        <v>0</v>
      </c>
      <c r="BC84" s="143" t="n">
        <f aca="false">IF(AZ84=3,G84,0)</f>
        <v>0</v>
      </c>
      <c r="BD84" s="143" t="n">
        <f aca="false">IF(AZ84=4,G84,0)</f>
        <v>0</v>
      </c>
      <c r="BE84" s="143" t="n">
        <f aca="false">IF(AZ84=5,G84,0)</f>
        <v>0</v>
      </c>
      <c r="CA84" s="171" t="n">
        <v>1</v>
      </c>
      <c r="CB84" s="171" t="n">
        <v>0</v>
      </c>
    </row>
    <row r="85" customFormat="false" ht="12.75" hidden="false" customHeight="false" outlineLevel="0" collapsed="false">
      <c r="A85" s="172" t="n">
        <v>35</v>
      </c>
      <c r="B85" s="173" t="s">
        <v>238</v>
      </c>
      <c r="C85" s="174" t="s">
        <v>239</v>
      </c>
      <c r="D85" s="175" t="s">
        <v>118</v>
      </c>
      <c r="E85" s="176" t="n">
        <v>15</v>
      </c>
      <c r="F85" s="176"/>
      <c r="G85" s="177" t="n">
        <f aca="false">F85*E85</f>
        <v>0</v>
      </c>
      <c r="H85" s="178" t="n">
        <v>0</v>
      </c>
      <c r="I85" s="179" t="n">
        <f aca="false">E85*H85</f>
        <v>0</v>
      </c>
      <c r="J85" s="178" t="n">
        <v>0</v>
      </c>
      <c r="K85" s="179" t="n">
        <f aca="false">E85*J85</f>
        <v>0</v>
      </c>
      <c r="O85" s="171" t="n">
        <v>2</v>
      </c>
      <c r="AA85" s="143" t="n">
        <v>1</v>
      </c>
      <c r="AB85" s="143" t="n">
        <v>7</v>
      </c>
      <c r="AC85" s="143" t="n">
        <v>7</v>
      </c>
      <c r="AZ85" s="143" t="n">
        <v>2</v>
      </c>
      <c r="BA85" s="143" t="n">
        <f aca="false">IF(AZ85=1,G85,0)</f>
        <v>0</v>
      </c>
      <c r="BB85" s="143" t="n">
        <f aca="false">IF(AZ85=2,G85,0)</f>
        <v>0</v>
      </c>
      <c r="BC85" s="143" t="n">
        <f aca="false">IF(AZ85=3,G85,0)</f>
        <v>0</v>
      </c>
      <c r="BD85" s="143" t="n">
        <f aca="false">IF(AZ85=4,G85,0)</f>
        <v>0</v>
      </c>
      <c r="BE85" s="143" t="n">
        <f aca="false">IF(AZ85=5,G85,0)</f>
        <v>0</v>
      </c>
      <c r="CA85" s="171" t="n">
        <v>1</v>
      </c>
      <c r="CB85" s="171" t="n">
        <v>7</v>
      </c>
    </row>
    <row r="86" customFormat="false" ht="12.75" hidden="false" customHeight="false" outlineLevel="0" collapsed="false">
      <c r="A86" s="172" t="n">
        <v>36</v>
      </c>
      <c r="B86" s="173" t="s">
        <v>240</v>
      </c>
      <c r="C86" s="174" t="s">
        <v>241</v>
      </c>
      <c r="D86" s="175" t="s">
        <v>118</v>
      </c>
      <c r="E86" s="176" t="n">
        <v>15</v>
      </c>
      <c r="F86" s="176"/>
      <c r="G86" s="177" t="n">
        <f aca="false">F86*E86</f>
        <v>0</v>
      </c>
      <c r="H86" s="178" t="n">
        <v>0</v>
      </c>
      <c r="I86" s="179" t="n">
        <f aca="false">E86*H86</f>
        <v>0</v>
      </c>
      <c r="J86" s="178" t="n">
        <v>0</v>
      </c>
      <c r="K86" s="179" t="n">
        <f aca="false">E86*J86</f>
        <v>0</v>
      </c>
      <c r="O86" s="171" t="n">
        <v>2</v>
      </c>
      <c r="AA86" s="143" t="n">
        <v>1</v>
      </c>
      <c r="AB86" s="143" t="n">
        <v>7</v>
      </c>
      <c r="AC86" s="143" t="n">
        <v>7</v>
      </c>
      <c r="AZ86" s="143" t="n">
        <v>2</v>
      </c>
      <c r="BA86" s="143" t="n">
        <f aca="false">IF(AZ86=1,G86,0)</f>
        <v>0</v>
      </c>
      <c r="BB86" s="143" t="n">
        <f aca="false">IF(AZ86=2,G86,0)</f>
        <v>0</v>
      </c>
      <c r="BC86" s="143" t="n">
        <f aca="false">IF(AZ86=3,G86,0)</f>
        <v>0</v>
      </c>
      <c r="BD86" s="143" t="n">
        <f aca="false">IF(AZ86=4,G86,0)</f>
        <v>0</v>
      </c>
      <c r="BE86" s="143" t="n">
        <f aca="false">IF(AZ86=5,G86,0)</f>
        <v>0</v>
      </c>
      <c r="CA86" s="171" t="n">
        <v>1</v>
      </c>
      <c r="CB86" s="171" t="n">
        <v>7</v>
      </c>
    </row>
    <row r="87" customFormat="false" ht="22.5" hidden="false" customHeight="false" outlineLevel="0" collapsed="false">
      <c r="A87" s="172" t="n">
        <v>37</v>
      </c>
      <c r="B87" s="173" t="s">
        <v>242</v>
      </c>
      <c r="C87" s="174" t="s">
        <v>243</v>
      </c>
      <c r="D87" s="175" t="s">
        <v>113</v>
      </c>
      <c r="E87" s="176" t="n">
        <v>4</v>
      </c>
      <c r="F87" s="176"/>
      <c r="G87" s="177" t="n">
        <f aca="false">F87*E87</f>
        <v>0</v>
      </c>
      <c r="H87" s="178" t="n">
        <v>0.0002</v>
      </c>
      <c r="I87" s="179" t="n">
        <f aca="false">E87*H87</f>
        <v>0.0008</v>
      </c>
      <c r="J87" s="178"/>
      <c r="K87" s="179" t="n">
        <f aca="false">E87*J87</f>
        <v>0</v>
      </c>
      <c r="O87" s="171" t="n">
        <v>2</v>
      </c>
      <c r="AA87" s="143" t="n">
        <v>3</v>
      </c>
      <c r="AB87" s="143" t="n">
        <v>7</v>
      </c>
      <c r="AC87" s="143" t="s">
        <v>242</v>
      </c>
      <c r="AZ87" s="143" t="n">
        <v>2</v>
      </c>
      <c r="BA87" s="143" t="n">
        <f aca="false">IF(AZ87=1,G87,0)</f>
        <v>0</v>
      </c>
      <c r="BB87" s="143" t="n">
        <f aca="false">IF(AZ87=2,G87,0)</f>
        <v>0</v>
      </c>
      <c r="BC87" s="143" t="n">
        <f aca="false">IF(AZ87=3,G87,0)</f>
        <v>0</v>
      </c>
      <c r="BD87" s="143" t="n">
        <f aca="false">IF(AZ87=4,G87,0)</f>
        <v>0</v>
      </c>
      <c r="BE87" s="143" t="n">
        <f aca="false">IF(AZ87=5,G87,0)</f>
        <v>0</v>
      </c>
      <c r="CA87" s="171" t="n">
        <v>3</v>
      </c>
      <c r="CB87" s="171" t="n">
        <v>7</v>
      </c>
    </row>
    <row r="88" customFormat="false" ht="12.75" hidden="false" customHeight="false" outlineLevel="0" collapsed="false">
      <c r="A88" s="172" t="n">
        <v>38</v>
      </c>
      <c r="B88" s="173" t="s">
        <v>244</v>
      </c>
      <c r="C88" s="174" t="s">
        <v>245</v>
      </c>
      <c r="D88" s="175" t="s">
        <v>124</v>
      </c>
      <c r="E88" s="176" t="n">
        <v>0.18</v>
      </c>
      <c r="F88" s="176"/>
      <c r="G88" s="177"/>
      <c r="H88" s="178" t="n">
        <v>0</v>
      </c>
      <c r="I88" s="179" t="n">
        <f aca="false">E88*H88</f>
        <v>0</v>
      </c>
      <c r="J88" s="178"/>
      <c r="K88" s="179" t="n">
        <f aca="false">E88*J88</f>
        <v>0</v>
      </c>
      <c r="O88" s="171" t="n">
        <v>2</v>
      </c>
      <c r="AA88" s="143" t="n">
        <v>7</v>
      </c>
      <c r="AB88" s="143" t="n">
        <v>1001</v>
      </c>
      <c r="AC88" s="143" t="n">
        <v>5</v>
      </c>
      <c r="AZ88" s="143" t="n">
        <v>2</v>
      </c>
      <c r="BA88" s="143" t="n">
        <f aca="false">IF(AZ88=1,G88,0)</f>
        <v>0</v>
      </c>
      <c r="BB88" s="143" t="n">
        <f aca="false">IF(AZ88=2,G88,0)</f>
        <v>0</v>
      </c>
      <c r="BC88" s="143" t="n">
        <f aca="false">IF(AZ88=3,G88,0)</f>
        <v>0</v>
      </c>
      <c r="BD88" s="143" t="n">
        <f aca="false">IF(AZ88=4,G88,0)</f>
        <v>0</v>
      </c>
      <c r="BE88" s="143" t="n">
        <f aca="false">IF(AZ88=5,G88,0)</f>
        <v>0</v>
      </c>
      <c r="CA88" s="171" t="n">
        <v>7</v>
      </c>
      <c r="CB88" s="171" t="n">
        <v>1001</v>
      </c>
    </row>
    <row r="89" customFormat="false" ht="12.75" hidden="false" customHeight="false" outlineLevel="0" collapsed="false">
      <c r="A89" s="180"/>
      <c r="B89" s="181" t="s">
        <v>103</v>
      </c>
      <c r="C89" s="182" t="s">
        <v>246</v>
      </c>
      <c r="D89" s="183"/>
      <c r="E89" s="184"/>
      <c r="F89" s="185"/>
      <c r="G89" s="186" t="n">
        <f aca="false">SUM(G77:G88)</f>
        <v>0</v>
      </c>
      <c r="H89" s="187"/>
      <c r="I89" s="188" t="n">
        <f aca="false">SUM(I76:I88)</f>
        <v>0.19238</v>
      </c>
      <c r="J89" s="187"/>
      <c r="K89" s="188" t="n">
        <f aca="false">SUM(K76:K88)</f>
        <v>-0.04652</v>
      </c>
      <c r="O89" s="171" t="n">
        <v>4</v>
      </c>
      <c r="BA89" s="189" t="n">
        <f aca="false">SUM(BA76:BA88)</f>
        <v>0</v>
      </c>
      <c r="BB89" s="189" t="n">
        <f aca="false">SUM(BB76:BB88)</f>
        <v>0</v>
      </c>
      <c r="BC89" s="189" t="n">
        <f aca="false">SUM(BC76:BC88)</f>
        <v>0</v>
      </c>
      <c r="BD89" s="189" t="n">
        <f aca="false">SUM(BD76:BD88)</f>
        <v>0</v>
      </c>
      <c r="BE89" s="189" t="n">
        <f aca="false">SUM(BE76:BE88)</f>
        <v>0</v>
      </c>
    </row>
    <row r="90" customFormat="false" ht="12.75" hidden="false" customHeight="false" outlineLevel="0" collapsed="false">
      <c r="A90" s="163" t="s">
        <v>97</v>
      </c>
      <c r="B90" s="164" t="s">
        <v>247</v>
      </c>
      <c r="C90" s="165" t="s">
        <v>248</v>
      </c>
      <c r="D90" s="166"/>
      <c r="E90" s="167"/>
      <c r="F90" s="167"/>
      <c r="G90" s="168"/>
      <c r="H90" s="169"/>
      <c r="I90" s="170"/>
      <c r="J90" s="169"/>
      <c r="K90" s="170"/>
      <c r="O90" s="171" t="n">
        <v>1</v>
      </c>
    </row>
    <row r="91" customFormat="false" ht="12.75" hidden="false" customHeight="false" outlineLevel="0" collapsed="false">
      <c r="A91" s="172" t="n">
        <v>39</v>
      </c>
      <c r="B91" s="173" t="s">
        <v>249</v>
      </c>
      <c r="C91" s="174" t="s">
        <v>250</v>
      </c>
      <c r="D91" s="175" t="s">
        <v>113</v>
      </c>
      <c r="E91" s="176" t="n">
        <v>2</v>
      </c>
      <c r="F91" s="176"/>
      <c r="G91" s="177" t="n">
        <f aca="false">F91*E91</f>
        <v>0</v>
      </c>
      <c r="H91" s="178" t="n">
        <v>0</v>
      </c>
      <c r="I91" s="179" t="n">
        <f aca="false">E91*H91</f>
        <v>0</v>
      </c>
      <c r="J91" s="178" t="n">
        <v>0</v>
      </c>
      <c r="K91" s="179" t="n">
        <f aca="false">E91*J91</f>
        <v>0</v>
      </c>
      <c r="O91" s="171" t="n">
        <v>2</v>
      </c>
      <c r="AA91" s="143" t="n">
        <v>1</v>
      </c>
      <c r="AB91" s="143" t="n">
        <v>7</v>
      </c>
      <c r="AC91" s="143" t="n">
        <v>7</v>
      </c>
      <c r="AZ91" s="143" t="n">
        <v>2</v>
      </c>
      <c r="BA91" s="143" t="n">
        <f aca="false">IF(AZ91=1,G91,0)</f>
        <v>0</v>
      </c>
      <c r="BB91" s="143" t="n">
        <f aca="false">IF(AZ91=2,G91,0)</f>
        <v>0</v>
      </c>
      <c r="BC91" s="143" t="n">
        <f aca="false">IF(AZ91=3,G91,0)</f>
        <v>0</v>
      </c>
      <c r="BD91" s="143" t="n">
        <f aca="false">IF(AZ91=4,G91,0)</f>
        <v>0</v>
      </c>
      <c r="BE91" s="143" t="n">
        <f aca="false">IF(AZ91=5,G91,0)</f>
        <v>0</v>
      </c>
      <c r="CA91" s="171" t="n">
        <v>1</v>
      </c>
      <c r="CB91" s="171" t="n">
        <v>7</v>
      </c>
    </row>
    <row r="92" customFormat="false" ht="22.5" hidden="false" customHeight="false" outlineLevel="0" collapsed="false">
      <c r="A92" s="172" t="n">
        <v>40</v>
      </c>
      <c r="B92" s="173" t="s">
        <v>251</v>
      </c>
      <c r="C92" s="174" t="s">
        <v>252</v>
      </c>
      <c r="D92" s="175" t="s">
        <v>253</v>
      </c>
      <c r="E92" s="176" t="n">
        <v>1</v>
      </c>
      <c r="F92" s="176"/>
      <c r="G92" s="177" t="n">
        <f aca="false">F92*E92</f>
        <v>0</v>
      </c>
      <c r="H92" s="178" t="n">
        <v>0.8</v>
      </c>
      <c r="I92" s="179" t="n">
        <f aca="false">E92*H92</f>
        <v>0.8</v>
      </c>
      <c r="J92" s="178"/>
      <c r="K92" s="179" t="n">
        <f aca="false">E92*J92</f>
        <v>0</v>
      </c>
      <c r="O92" s="171" t="n">
        <v>2</v>
      </c>
      <c r="AA92" s="143" t="n">
        <v>12</v>
      </c>
      <c r="AB92" s="143" t="n">
        <v>0</v>
      </c>
      <c r="AC92" s="143" t="n">
        <v>62</v>
      </c>
      <c r="AZ92" s="143" t="n">
        <v>2</v>
      </c>
      <c r="BA92" s="143" t="n">
        <f aca="false">IF(AZ92=1,G92,0)</f>
        <v>0</v>
      </c>
      <c r="BB92" s="143" t="n">
        <f aca="false">IF(AZ92=2,G92,0)</f>
        <v>0</v>
      </c>
      <c r="BC92" s="143" t="n">
        <f aca="false">IF(AZ92=3,G92,0)</f>
        <v>0</v>
      </c>
      <c r="BD92" s="143" t="n">
        <f aca="false">IF(AZ92=4,G92,0)</f>
        <v>0</v>
      </c>
      <c r="BE92" s="143" t="n">
        <f aca="false">IF(AZ92=5,G92,0)</f>
        <v>0</v>
      </c>
      <c r="CA92" s="171" t="n">
        <v>12</v>
      </c>
      <c r="CB92" s="171" t="n">
        <v>0</v>
      </c>
    </row>
    <row r="93" customFormat="false" ht="22.5" hidden="false" customHeight="true" outlineLevel="0" collapsed="false">
      <c r="A93" s="224"/>
      <c r="B93" s="225"/>
      <c r="C93" s="226" t="s">
        <v>254</v>
      </c>
      <c r="D93" s="226"/>
      <c r="E93" s="227" t="n">
        <v>1</v>
      </c>
      <c r="F93" s="228"/>
      <c r="G93" s="233"/>
      <c r="H93" s="229"/>
      <c r="I93" s="230"/>
      <c r="J93" s="231"/>
      <c r="K93" s="230"/>
      <c r="M93" s="232" t="s">
        <v>255</v>
      </c>
      <c r="O93" s="171"/>
    </row>
    <row r="94" customFormat="false" ht="12.75" hidden="false" customHeight="false" outlineLevel="0" collapsed="false">
      <c r="A94" s="172" t="n">
        <v>41</v>
      </c>
      <c r="B94" s="173" t="s">
        <v>256</v>
      </c>
      <c r="C94" s="174" t="s">
        <v>257</v>
      </c>
      <c r="D94" s="175" t="s">
        <v>253</v>
      </c>
      <c r="E94" s="176" t="n">
        <v>1</v>
      </c>
      <c r="F94" s="176"/>
      <c r="G94" s="177" t="n">
        <f aca="false">F94*E94</f>
        <v>0</v>
      </c>
      <c r="H94" s="178" t="n">
        <v>0.3</v>
      </c>
      <c r="I94" s="179" t="n">
        <f aca="false">E94*H94</f>
        <v>0.3</v>
      </c>
      <c r="J94" s="178"/>
      <c r="K94" s="179" t="n">
        <f aca="false">E94*J94</f>
        <v>0</v>
      </c>
      <c r="O94" s="171" t="n">
        <v>2</v>
      </c>
      <c r="AA94" s="143" t="n">
        <v>12</v>
      </c>
      <c r="AB94" s="143" t="n">
        <v>0</v>
      </c>
      <c r="AC94" s="143" t="n">
        <v>63</v>
      </c>
      <c r="AZ94" s="143" t="n">
        <v>2</v>
      </c>
      <c r="BA94" s="143" t="n">
        <f aca="false">IF(AZ94=1,G94,0)</f>
        <v>0</v>
      </c>
      <c r="BB94" s="143" t="n">
        <f aca="false">IF(AZ94=2,G94,0)</f>
        <v>0</v>
      </c>
      <c r="BC94" s="143" t="n">
        <f aca="false">IF(AZ94=3,G94,0)</f>
        <v>0</v>
      </c>
      <c r="BD94" s="143" t="n">
        <f aca="false">IF(AZ94=4,G94,0)</f>
        <v>0</v>
      </c>
      <c r="BE94" s="143" t="n">
        <f aca="false">IF(AZ94=5,G94,0)</f>
        <v>0</v>
      </c>
      <c r="CA94" s="171" t="n">
        <v>12</v>
      </c>
      <c r="CB94" s="171" t="n">
        <v>0</v>
      </c>
    </row>
    <row r="95" customFormat="false" ht="12.75" hidden="false" customHeight="true" outlineLevel="0" collapsed="false">
      <c r="A95" s="224"/>
      <c r="B95" s="225"/>
      <c r="C95" s="226" t="s">
        <v>258</v>
      </c>
      <c r="D95" s="226"/>
      <c r="E95" s="227"/>
      <c r="F95" s="228"/>
      <c r="G95" s="233"/>
      <c r="H95" s="229"/>
      <c r="I95" s="230"/>
      <c r="J95" s="231"/>
      <c r="K95" s="230"/>
      <c r="M95" s="232" t="s">
        <v>259</v>
      </c>
      <c r="O95" s="171"/>
    </row>
    <row r="96" customFormat="false" ht="12.75" hidden="false" customHeight="false" outlineLevel="0" collapsed="false">
      <c r="A96" s="172" t="n">
        <v>42</v>
      </c>
      <c r="B96" s="173" t="s">
        <v>260</v>
      </c>
      <c r="C96" s="174" t="s">
        <v>261</v>
      </c>
      <c r="D96" s="175" t="s">
        <v>253</v>
      </c>
      <c r="E96" s="176" t="n">
        <v>1</v>
      </c>
      <c r="F96" s="176"/>
      <c r="G96" s="177" t="n">
        <f aca="false">F96*E96</f>
        <v>0</v>
      </c>
      <c r="H96" s="178" t="n">
        <v>0.8</v>
      </c>
      <c r="I96" s="179" t="n">
        <f aca="false">E96*H96</f>
        <v>0.8</v>
      </c>
      <c r="J96" s="178"/>
      <c r="K96" s="179" t="n">
        <f aca="false">E96*J96</f>
        <v>0</v>
      </c>
      <c r="O96" s="171" t="n">
        <v>2</v>
      </c>
      <c r="AA96" s="143" t="n">
        <v>12</v>
      </c>
      <c r="AB96" s="143" t="n">
        <v>0</v>
      </c>
      <c r="AC96" s="143" t="n">
        <v>74</v>
      </c>
      <c r="AZ96" s="143" t="n">
        <v>2</v>
      </c>
      <c r="BA96" s="143" t="n">
        <f aca="false">IF(AZ96=1,G96,0)</f>
        <v>0</v>
      </c>
      <c r="BB96" s="143" t="n">
        <f aca="false">IF(AZ96=2,G96,0)</f>
        <v>0</v>
      </c>
      <c r="BC96" s="143" t="n">
        <f aca="false">IF(AZ96=3,G96,0)</f>
        <v>0</v>
      </c>
      <c r="BD96" s="143" t="n">
        <f aca="false">IF(AZ96=4,G96,0)</f>
        <v>0</v>
      </c>
      <c r="BE96" s="143" t="n">
        <f aca="false">IF(AZ96=5,G96,0)</f>
        <v>0</v>
      </c>
      <c r="CA96" s="171" t="n">
        <v>12</v>
      </c>
      <c r="CB96" s="171" t="n">
        <v>0</v>
      </c>
    </row>
    <row r="97" customFormat="false" ht="22.5" hidden="false" customHeight="true" outlineLevel="0" collapsed="false">
      <c r="A97" s="224"/>
      <c r="B97" s="225"/>
      <c r="C97" s="226" t="s">
        <v>262</v>
      </c>
      <c r="D97" s="226"/>
      <c r="E97" s="227" t="n">
        <v>1</v>
      </c>
      <c r="F97" s="228"/>
      <c r="G97" s="233"/>
      <c r="H97" s="229"/>
      <c r="I97" s="230"/>
      <c r="J97" s="231"/>
      <c r="K97" s="230"/>
      <c r="M97" s="232" t="s">
        <v>262</v>
      </c>
      <c r="O97" s="171"/>
    </row>
    <row r="98" customFormat="false" ht="12.75" hidden="false" customHeight="false" outlineLevel="0" collapsed="false">
      <c r="A98" s="172" t="n">
        <v>43</v>
      </c>
      <c r="B98" s="173" t="s">
        <v>263</v>
      </c>
      <c r="C98" s="174" t="s">
        <v>264</v>
      </c>
      <c r="D98" s="175" t="s">
        <v>253</v>
      </c>
      <c r="E98" s="176" t="n">
        <v>1</v>
      </c>
      <c r="F98" s="176"/>
      <c r="G98" s="177" t="n">
        <f aca="false">F98*E98</f>
        <v>0</v>
      </c>
      <c r="H98" s="178" t="n">
        <v>0.8</v>
      </c>
      <c r="I98" s="179" t="n">
        <f aca="false">E98*H98</f>
        <v>0.8</v>
      </c>
      <c r="J98" s="178"/>
      <c r="K98" s="179" t="n">
        <f aca="false">E98*J98</f>
        <v>0</v>
      </c>
      <c r="O98" s="171" t="n">
        <v>2</v>
      </c>
      <c r="AA98" s="143" t="n">
        <v>12</v>
      </c>
      <c r="AB98" s="143" t="n">
        <v>0</v>
      </c>
      <c r="AC98" s="143" t="n">
        <v>75</v>
      </c>
      <c r="AZ98" s="143" t="n">
        <v>2</v>
      </c>
      <c r="BA98" s="143" t="n">
        <f aca="false">IF(AZ98=1,G98,0)</f>
        <v>0</v>
      </c>
      <c r="BB98" s="143" t="n">
        <f aca="false">IF(AZ98=2,G98,0)</f>
        <v>0</v>
      </c>
      <c r="BC98" s="143" t="n">
        <f aca="false">IF(AZ98=3,G98,0)</f>
        <v>0</v>
      </c>
      <c r="BD98" s="143" t="n">
        <f aca="false">IF(AZ98=4,G98,0)</f>
        <v>0</v>
      </c>
      <c r="BE98" s="143" t="n">
        <f aca="false">IF(AZ98=5,G98,0)</f>
        <v>0</v>
      </c>
      <c r="CA98" s="171" t="n">
        <v>12</v>
      </c>
      <c r="CB98" s="171" t="n">
        <v>0</v>
      </c>
    </row>
    <row r="99" customFormat="false" ht="22.5" hidden="false" customHeight="true" outlineLevel="0" collapsed="false">
      <c r="A99" s="224"/>
      <c r="B99" s="225"/>
      <c r="C99" s="226" t="s">
        <v>262</v>
      </c>
      <c r="D99" s="226"/>
      <c r="E99" s="227" t="n">
        <v>1</v>
      </c>
      <c r="F99" s="228"/>
      <c r="G99" s="233"/>
      <c r="H99" s="229"/>
      <c r="I99" s="230"/>
      <c r="J99" s="231"/>
      <c r="K99" s="230"/>
      <c r="M99" s="232" t="s">
        <v>262</v>
      </c>
      <c r="O99" s="171"/>
    </row>
    <row r="100" customFormat="false" ht="22.5" hidden="false" customHeight="false" outlineLevel="0" collapsed="false">
      <c r="A100" s="172" t="n">
        <v>44</v>
      </c>
      <c r="B100" s="173" t="s">
        <v>265</v>
      </c>
      <c r="C100" s="174" t="s">
        <v>266</v>
      </c>
      <c r="D100" s="175" t="s">
        <v>113</v>
      </c>
      <c r="E100" s="176" t="n">
        <v>2</v>
      </c>
      <c r="F100" s="176"/>
      <c r="G100" s="177" t="n">
        <f aca="false">F100*E100</f>
        <v>0</v>
      </c>
      <c r="H100" s="178" t="n">
        <v>0.022</v>
      </c>
      <c r="I100" s="179" t="n">
        <f aca="false">E100*H100</f>
        <v>0.044</v>
      </c>
      <c r="J100" s="178"/>
      <c r="K100" s="179" t="n">
        <f aca="false">E100*J100</f>
        <v>0</v>
      </c>
      <c r="O100" s="171" t="n">
        <v>2</v>
      </c>
      <c r="AA100" s="143" t="n">
        <v>3</v>
      </c>
      <c r="AB100" s="143" t="n">
        <v>7</v>
      </c>
      <c r="AC100" s="143" t="n">
        <v>6116180</v>
      </c>
      <c r="AZ100" s="143" t="n">
        <v>2</v>
      </c>
      <c r="BA100" s="143" t="n">
        <f aca="false">IF(AZ100=1,G100,0)</f>
        <v>0</v>
      </c>
      <c r="BB100" s="143" t="n">
        <f aca="false">IF(AZ100=2,G100,0)</f>
        <v>0</v>
      </c>
      <c r="BC100" s="143" t="n">
        <f aca="false">IF(AZ100=3,G100,0)</f>
        <v>0</v>
      </c>
      <c r="BD100" s="143" t="n">
        <f aca="false">IF(AZ100=4,G100,0)</f>
        <v>0</v>
      </c>
      <c r="BE100" s="143" t="n">
        <f aca="false">IF(AZ100=5,G100,0)</f>
        <v>0</v>
      </c>
      <c r="CA100" s="171" t="n">
        <v>3</v>
      </c>
      <c r="CB100" s="171" t="n">
        <v>7</v>
      </c>
    </row>
    <row r="101" customFormat="false" ht="12.75" hidden="false" customHeight="false" outlineLevel="0" collapsed="false">
      <c r="A101" s="172" t="n">
        <v>45</v>
      </c>
      <c r="B101" s="173" t="s">
        <v>267</v>
      </c>
      <c r="C101" s="174" t="s">
        <v>268</v>
      </c>
      <c r="D101" s="175" t="s">
        <v>124</v>
      </c>
      <c r="E101" s="176" t="n">
        <v>1.9</v>
      </c>
      <c r="F101" s="176"/>
      <c r="G101" s="177"/>
      <c r="H101" s="178" t="n">
        <v>0</v>
      </c>
      <c r="I101" s="179" t="n">
        <f aca="false">E101*H101</f>
        <v>0</v>
      </c>
      <c r="J101" s="178"/>
      <c r="K101" s="179" t="n">
        <f aca="false">E101*J101</f>
        <v>0</v>
      </c>
      <c r="O101" s="171" t="n">
        <v>2</v>
      </c>
      <c r="AA101" s="143" t="n">
        <v>7</v>
      </c>
      <c r="AB101" s="143" t="n">
        <v>1001</v>
      </c>
      <c r="AC101" s="143" t="n">
        <v>5</v>
      </c>
      <c r="AZ101" s="143" t="n">
        <v>2</v>
      </c>
      <c r="BA101" s="143" t="n">
        <f aca="false">IF(AZ101=1,G101,0)</f>
        <v>0</v>
      </c>
      <c r="BB101" s="143" t="n">
        <f aca="false">IF(AZ101=2,G101,0)</f>
        <v>0</v>
      </c>
      <c r="BC101" s="143" t="n">
        <f aca="false">IF(AZ101=3,G101,0)</f>
        <v>0</v>
      </c>
      <c r="BD101" s="143" t="n">
        <f aca="false">IF(AZ101=4,G101,0)</f>
        <v>0</v>
      </c>
      <c r="BE101" s="143" t="n">
        <f aca="false">IF(AZ101=5,G101,0)</f>
        <v>0</v>
      </c>
      <c r="CA101" s="171" t="n">
        <v>7</v>
      </c>
      <c r="CB101" s="171" t="n">
        <v>1001</v>
      </c>
    </row>
    <row r="102" customFormat="false" ht="12.75" hidden="false" customHeight="false" outlineLevel="0" collapsed="false">
      <c r="A102" s="180"/>
      <c r="B102" s="181" t="s">
        <v>103</v>
      </c>
      <c r="C102" s="182" t="s">
        <v>269</v>
      </c>
      <c r="D102" s="183"/>
      <c r="E102" s="184"/>
      <c r="F102" s="185"/>
      <c r="G102" s="186" t="n">
        <f aca="false">SUM(G91:G101)</f>
        <v>0</v>
      </c>
      <c r="H102" s="187"/>
      <c r="I102" s="188" t="n">
        <f aca="false">SUM(I90:I101)</f>
        <v>2.744</v>
      </c>
      <c r="J102" s="187"/>
      <c r="K102" s="188" t="n">
        <f aca="false">SUM(K90:K101)</f>
        <v>0</v>
      </c>
      <c r="O102" s="171" t="n">
        <v>4</v>
      </c>
      <c r="BA102" s="189" t="n">
        <f aca="false">SUM(BA90:BA101)</f>
        <v>0</v>
      </c>
      <c r="BB102" s="189" t="n">
        <f aca="false">SUM(BB90:BB101)</f>
        <v>0</v>
      </c>
      <c r="BC102" s="189" t="n">
        <f aca="false">SUM(BC90:BC101)</f>
        <v>0</v>
      </c>
      <c r="BD102" s="189" t="n">
        <f aca="false">SUM(BD90:BD101)</f>
        <v>0</v>
      </c>
      <c r="BE102" s="189" t="n">
        <f aca="false">SUM(BE90:BE101)</f>
        <v>0</v>
      </c>
    </row>
    <row r="103" customFormat="false" ht="12.75" hidden="false" customHeight="false" outlineLevel="0" collapsed="false">
      <c r="A103" s="163" t="s">
        <v>97</v>
      </c>
      <c r="B103" s="164" t="s">
        <v>270</v>
      </c>
      <c r="C103" s="165" t="s">
        <v>271</v>
      </c>
      <c r="D103" s="166"/>
      <c r="E103" s="167"/>
      <c r="F103" s="167"/>
      <c r="G103" s="168"/>
      <c r="H103" s="169"/>
      <c r="I103" s="170"/>
      <c r="J103" s="169"/>
      <c r="K103" s="170"/>
      <c r="O103" s="171" t="n">
        <v>1</v>
      </c>
    </row>
    <row r="104" customFormat="false" ht="12.75" hidden="false" customHeight="false" outlineLevel="0" collapsed="false">
      <c r="A104" s="172" t="n">
        <v>46</v>
      </c>
      <c r="B104" s="173" t="s">
        <v>272</v>
      </c>
      <c r="C104" s="174" t="s">
        <v>273</v>
      </c>
      <c r="D104" s="175" t="s">
        <v>118</v>
      </c>
      <c r="E104" s="176" t="n">
        <v>21.0023</v>
      </c>
      <c r="F104" s="176"/>
      <c r="G104" s="177" t="n">
        <f aca="false">F104*E104</f>
        <v>0</v>
      </c>
      <c r="H104" s="178" t="n">
        <v>0.007</v>
      </c>
      <c r="I104" s="179" t="n">
        <f aca="false">E104*H104</f>
        <v>0.1470161</v>
      </c>
      <c r="J104" s="178" t="n">
        <v>0</v>
      </c>
      <c r="K104" s="179" t="n">
        <f aca="false">E104*J104</f>
        <v>0</v>
      </c>
      <c r="O104" s="171" t="n">
        <v>2</v>
      </c>
      <c r="AA104" s="143" t="n">
        <v>2</v>
      </c>
      <c r="AB104" s="143" t="n">
        <v>7</v>
      </c>
      <c r="AC104" s="143" t="n">
        <v>7</v>
      </c>
      <c r="AZ104" s="143" t="n">
        <v>2</v>
      </c>
      <c r="BA104" s="143" t="n">
        <f aca="false">IF(AZ104=1,G104,0)</f>
        <v>0</v>
      </c>
      <c r="BB104" s="143" t="n">
        <f aca="false">IF(AZ104=2,G104,0)</f>
        <v>0</v>
      </c>
      <c r="BC104" s="143" t="n">
        <f aca="false">IF(AZ104=3,G104,0)</f>
        <v>0</v>
      </c>
      <c r="BD104" s="143" t="n">
        <f aca="false">IF(AZ104=4,G104,0)</f>
        <v>0</v>
      </c>
      <c r="BE104" s="143" t="n">
        <f aca="false">IF(AZ104=5,G104,0)</f>
        <v>0</v>
      </c>
      <c r="CA104" s="171" t="n">
        <v>2</v>
      </c>
      <c r="CB104" s="171" t="n">
        <v>7</v>
      </c>
    </row>
    <row r="105" customFormat="false" ht="12.75" hidden="false" customHeight="true" outlineLevel="0" collapsed="false">
      <c r="A105" s="224"/>
      <c r="B105" s="225"/>
      <c r="C105" s="226" t="s">
        <v>274</v>
      </c>
      <c r="D105" s="226"/>
      <c r="E105" s="227" t="n">
        <v>21.0023</v>
      </c>
      <c r="F105" s="228"/>
      <c r="G105" s="233"/>
      <c r="H105" s="229"/>
      <c r="I105" s="230"/>
      <c r="J105" s="231"/>
      <c r="K105" s="230"/>
      <c r="M105" s="232" t="s">
        <v>274</v>
      </c>
      <c r="O105" s="171"/>
    </row>
    <row r="106" customFormat="false" ht="22.5" hidden="false" customHeight="false" outlineLevel="0" collapsed="false">
      <c r="A106" s="172" t="n">
        <v>47</v>
      </c>
      <c r="B106" s="173" t="s">
        <v>275</v>
      </c>
      <c r="C106" s="174" t="s">
        <v>276</v>
      </c>
      <c r="D106" s="175" t="s">
        <v>113</v>
      </c>
      <c r="E106" s="176" t="n">
        <v>1</v>
      </c>
      <c r="F106" s="176"/>
      <c r="G106" s="177" t="n">
        <f aca="false">F106*E106</f>
        <v>0</v>
      </c>
      <c r="H106" s="178" t="n">
        <v>0.01214</v>
      </c>
      <c r="I106" s="179" t="n">
        <f aca="false">E106*H106</f>
        <v>0.01214</v>
      </c>
      <c r="J106" s="178"/>
      <c r="K106" s="179" t="n">
        <f aca="false">E106*J106</f>
        <v>0</v>
      </c>
      <c r="O106" s="171" t="n">
        <v>2</v>
      </c>
      <c r="AA106" s="143" t="n">
        <v>3</v>
      </c>
      <c r="AB106" s="143" t="n">
        <v>7</v>
      </c>
      <c r="AC106" s="143" t="n">
        <v>55330321</v>
      </c>
      <c r="AZ106" s="143" t="n">
        <v>2</v>
      </c>
      <c r="BA106" s="143" t="n">
        <f aca="false">IF(AZ106=1,G106,0)</f>
        <v>0</v>
      </c>
      <c r="BB106" s="143" t="n">
        <f aca="false">IF(AZ106=2,G106,0)</f>
        <v>0</v>
      </c>
      <c r="BC106" s="143" t="n">
        <f aca="false">IF(AZ106=3,G106,0)</f>
        <v>0</v>
      </c>
      <c r="BD106" s="143" t="n">
        <f aca="false">IF(AZ106=4,G106,0)</f>
        <v>0</v>
      </c>
      <c r="BE106" s="143" t="n">
        <f aca="false">IF(AZ106=5,G106,0)</f>
        <v>0</v>
      </c>
      <c r="CA106" s="171" t="n">
        <v>3</v>
      </c>
      <c r="CB106" s="171" t="n">
        <v>7</v>
      </c>
    </row>
    <row r="107" customFormat="false" ht="12.75" hidden="false" customHeight="false" outlineLevel="0" collapsed="false">
      <c r="A107" s="180"/>
      <c r="B107" s="181" t="s">
        <v>103</v>
      </c>
      <c r="C107" s="182" t="s">
        <v>277</v>
      </c>
      <c r="D107" s="183"/>
      <c r="E107" s="184"/>
      <c r="F107" s="185"/>
      <c r="G107" s="186" t="n">
        <f aca="false">G104+G106</f>
        <v>0</v>
      </c>
      <c r="H107" s="187"/>
      <c r="I107" s="188" t="n">
        <f aca="false">SUM(I103:I106)</f>
        <v>0.1591561</v>
      </c>
      <c r="J107" s="187"/>
      <c r="K107" s="188" t="n">
        <f aca="false">SUM(K103:K106)</f>
        <v>0</v>
      </c>
      <c r="O107" s="171" t="n">
        <v>4</v>
      </c>
      <c r="BA107" s="189" t="n">
        <f aca="false">SUM(BA103:BA106)</f>
        <v>0</v>
      </c>
      <c r="BB107" s="189" t="n">
        <f aca="false">SUM(BB103:BB106)</f>
        <v>0</v>
      </c>
      <c r="BC107" s="189" t="n">
        <f aca="false">SUM(BC103:BC106)</f>
        <v>0</v>
      </c>
      <c r="BD107" s="189" t="n">
        <f aca="false">SUM(BD103:BD106)</f>
        <v>0</v>
      </c>
      <c r="BE107" s="189" t="n">
        <f aca="false">SUM(BE103:BE106)</f>
        <v>0</v>
      </c>
    </row>
    <row r="108" customFormat="false" ht="12.75" hidden="false" customHeight="false" outlineLevel="0" collapsed="false">
      <c r="A108" s="163" t="s">
        <v>97</v>
      </c>
      <c r="B108" s="164" t="s">
        <v>278</v>
      </c>
      <c r="C108" s="210" t="s">
        <v>279</v>
      </c>
      <c r="D108" s="211"/>
      <c r="E108" s="212"/>
      <c r="F108" s="212"/>
      <c r="G108" s="213"/>
      <c r="H108" s="169"/>
      <c r="I108" s="170"/>
      <c r="J108" s="169"/>
      <c r="K108" s="170"/>
      <c r="O108" s="171" t="n">
        <v>1</v>
      </c>
    </row>
    <row r="109" customFormat="false" ht="22.5" hidden="false" customHeight="false" outlineLevel="0" collapsed="false">
      <c r="A109" s="197" t="n">
        <v>48</v>
      </c>
      <c r="B109" s="214" t="s">
        <v>280</v>
      </c>
      <c r="C109" s="215" t="s">
        <v>281</v>
      </c>
      <c r="D109" s="216" t="s">
        <v>118</v>
      </c>
      <c r="E109" s="217" t="n">
        <v>20</v>
      </c>
      <c r="F109" s="217"/>
      <c r="G109" s="218" t="n">
        <f aca="false">F109*E109</f>
        <v>0</v>
      </c>
      <c r="H109" s="169"/>
      <c r="I109" s="170"/>
      <c r="J109" s="169"/>
      <c r="K109" s="170"/>
      <c r="O109" s="171"/>
    </row>
    <row r="110" customFormat="false" ht="12.75" hidden="false" customHeight="false" outlineLevel="0" collapsed="false">
      <c r="A110" s="172" t="n">
        <v>49</v>
      </c>
      <c r="B110" s="173" t="s">
        <v>282</v>
      </c>
      <c r="C110" s="174" t="s">
        <v>283</v>
      </c>
      <c r="D110" s="175" t="s">
        <v>118</v>
      </c>
      <c r="E110" s="176" t="n">
        <v>19.093</v>
      </c>
      <c r="F110" s="176"/>
      <c r="G110" s="177" t="n">
        <f aca="false">F110*E110</f>
        <v>0</v>
      </c>
      <c r="H110" s="178" t="n">
        <v>0</v>
      </c>
      <c r="I110" s="179" t="n">
        <f aca="false">E110*H110</f>
        <v>0</v>
      </c>
      <c r="J110" s="178" t="n">
        <v>0</v>
      </c>
      <c r="K110" s="179" t="n">
        <f aca="false">E110*J110</f>
        <v>0</v>
      </c>
      <c r="O110" s="171" t="n">
        <v>2</v>
      </c>
      <c r="AA110" s="143" t="n">
        <v>1</v>
      </c>
      <c r="AB110" s="143" t="n">
        <v>0</v>
      </c>
      <c r="AC110" s="143" t="n">
        <v>0</v>
      </c>
      <c r="AZ110" s="143" t="n">
        <v>2</v>
      </c>
      <c r="BA110" s="143" t="n">
        <f aca="false">IF(AZ110=1,G110,0)</f>
        <v>0</v>
      </c>
      <c r="BB110" s="143" t="n">
        <f aca="false">IF(AZ110=2,G110,0)</f>
        <v>0</v>
      </c>
      <c r="BC110" s="143" t="n">
        <f aca="false">IF(AZ110=3,G110,0)</f>
        <v>0</v>
      </c>
      <c r="BD110" s="143" t="n">
        <f aca="false">IF(AZ110=4,G110,0)</f>
        <v>0</v>
      </c>
      <c r="BE110" s="143" t="n">
        <f aca="false">IF(AZ110=5,G110,0)</f>
        <v>0</v>
      </c>
      <c r="CA110" s="171" t="n">
        <v>1</v>
      </c>
      <c r="CB110" s="171" t="n">
        <v>0</v>
      </c>
    </row>
    <row r="111" customFormat="false" ht="12.75" hidden="false" customHeight="true" outlineLevel="0" collapsed="false">
      <c r="A111" s="224"/>
      <c r="B111" s="225"/>
      <c r="C111" s="226" t="s">
        <v>284</v>
      </c>
      <c r="D111" s="226"/>
      <c r="E111" s="227" t="n">
        <v>19.093</v>
      </c>
      <c r="F111" s="228"/>
      <c r="G111" s="233"/>
      <c r="H111" s="229"/>
      <c r="I111" s="230"/>
      <c r="J111" s="231"/>
      <c r="K111" s="230"/>
      <c r="M111" s="232" t="s">
        <v>284</v>
      </c>
      <c r="O111" s="171"/>
    </row>
    <row r="112" customFormat="false" ht="22.5" hidden="false" customHeight="false" outlineLevel="0" collapsed="false">
      <c r="A112" s="172" t="n">
        <v>50</v>
      </c>
      <c r="B112" s="173" t="s">
        <v>285</v>
      </c>
      <c r="C112" s="174" t="s">
        <v>286</v>
      </c>
      <c r="D112" s="175" t="s">
        <v>118</v>
      </c>
      <c r="E112" s="176" t="n">
        <v>19.093</v>
      </c>
      <c r="F112" s="176"/>
      <c r="G112" s="177" t="n">
        <f aca="false">F112*E112</f>
        <v>0</v>
      </c>
      <c r="H112" s="178" t="n">
        <v>0.01018</v>
      </c>
      <c r="I112" s="179" t="n">
        <f aca="false">E112*H112</f>
        <v>0.19436674</v>
      </c>
      <c r="J112" s="178" t="n">
        <v>0</v>
      </c>
      <c r="K112" s="179" t="n">
        <f aca="false">E112*J112</f>
        <v>0</v>
      </c>
      <c r="O112" s="171" t="n">
        <v>2</v>
      </c>
      <c r="AA112" s="143" t="n">
        <v>2</v>
      </c>
      <c r="AB112" s="143" t="n">
        <v>7</v>
      </c>
      <c r="AC112" s="143" t="n">
        <v>7</v>
      </c>
      <c r="AZ112" s="143" t="n">
        <v>2</v>
      </c>
      <c r="BA112" s="143" t="n">
        <f aca="false">IF(AZ112=1,G112,0)</f>
        <v>0</v>
      </c>
      <c r="BB112" s="143" t="n">
        <f aca="false">IF(AZ112=2,G112,0)</f>
        <v>0</v>
      </c>
      <c r="BC112" s="143" t="n">
        <f aca="false">IF(AZ112=3,G112,0)</f>
        <v>0</v>
      </c>
      <c r="BD112" s="143" t="n">
        <f aca="false">IF(AZ112=4,G112,0)</f>
        <v>0</v>
      </c>
      <c r="BE112" s="143" t="n">
        <f aca="false">IF(AZ112=5,G112,0)</f>
        <v>0</v>
      </c>
      <c r="CA112" s="171" t="n">
        <v>2</v>
      </c>
      <c r="CB112" s="171" t="n">
        <v>7</v>
      </c>
    </row>
    <row r="113" customFormat="false" ht="12.75" hidden="false" customHeight="true" outlineLevel="0" collapsed="false">
      <c r="A113" s="224"/>
      <c r="B113" s="225"/>
      <c r="C113" s="226" t="s">
        <v>284</v>
      </c>
      <c r="D113" s="226"/>
      <c r="E113" s="227" t="n">
        <v>19.093</v>
      </c>
      <c r="F113" s="228"/>
      <c r="G113" s="233"/>
      <c r="H113" s="229"/>
      <c r="I113" s="230"/>
      <c r="J113" s="231"/>
      <c r="K113" s="230"/>
      <c r="M113" s="232" t="s">
        <v>284</v>
      </c>
      <c r="O113" s="171"/>
    </row>
    <row r="114" customFormat="false" ht="12.75" hidden="false" customHeight="false" outlineLevel="0" collapsed="false">
      <c r="A114" s="172" t="n">
        <v>51</v>
      </c>
      <c r="B114" s="173" t="s">
        <v>287</v>
      </c>
      <c r="C114" s="174" t="s">
        <v>288</v>
      </c>
      <c r="D114" s="175" t="s">
        <v>118</v>
      </c>
      <c r="E114" s="176" t="n">
        <v>24.8209</v>
      </c>
      <c r="F114" s="176"/>
      <c r="G114" s="177" t="n">
        <f aca="false">F114*E114</f>
        <v>0</v>
      </c>
      <c r="H114" s="178" t="n">
        <v>0.0192</v>
      </c>
      <c r="I114" s="179" t="n">
        <f aca="false">E114*H114</f>
        <v>0.47656128</v>
      </c>
      <c r="J114" s="178"/>
      <c r="K114" s="179" t="n">
        <f aca="false">E114*J114</f>
        <v>0</v>
      </c>
      <c r="O114" s="171" t="n">
        <v>2</v>
      </c>
      <c r="AA114" s="143" t="n">
        <v>3</v>
      </c>
      <c r="AB114" s="143" t="n">
        <v>7</v>
      </c>
      <c r="AC114" s="143" t="n">
        <v>59764210</v>
      </c>
      <c r="AZ114" s="143" t="n">
        <v>2</v>
      </c>
      <c r="BA114" s="143" t="n">
        <f aca="false">IF(AZ114=1,G114,0)</f>
        <v>0</v>
      </c>
      <c r="BB114" s="143" t="n">
        <f aca="false">IF(AZ114=2,G114,0)</f>
        <v>0</v>
      </c>
      <c r="BC114" s="143" t="n">
        <f aca="false">IF(AZ114=3,G114,0)</f>
        <v>0</v>
      </c>
      <c r="BD114" s="143" t="n">
        <f aca="false">IF(AZ114=4,G114,0)</f>
        <v>0</v>
      </c>
      <c r="BE114" s="143" t="n">
        <f aca="false">IF(AZ114=5,G114,0)</f>
        <v>0</v>
      </c>
      <c r="CA114" s="171" t="n">
        <v>3</v>
      </c>
      <c r="CB114" s="171" t="n">
        <v>7</v>
      </c>
    </row>
    <row r="115" customFormat="false" ht="12.75" hidden="false" customHeight="true" outlineLevel="0" collapsed="false">
      <c r="A115" s="224"/>
      <c r="B115" s="225"/>
      <c r="C115" s="226" t="s">
        <v>289</v>
      </c>
      <c r="D115" s="226"/>
      <c r="E115" s="227" t="n">
        <v>24.8209</v>
      </c>
      <c r="F115" s="228"/>
      <c r="G115" s="233"/>
      <c r="H115" s="229"/>
      <c r="I115" s="230"/>
      <c r="J115" s="231"/>
      <c r="K115" s="230"/>
      <c r="M115" s="232" t="s">
        <v>289</v>
      </c>
      <c r="O115" s="171"/>
    </row>
    <row r="116" customFormat="false" ht="12.75" hidden="false" customHeight="false" outlineLevel="0" collapsed="false">
      <c r="A116" s="172" t="n">
        <v>52</v>
      </c>
      <c r="B116" s="173" t="s">
        <v>290</v>
      </c>
      <c r="C116" s="174" t="s">
        <v>291</v>
      </c>
      <c r="D116" s="175" t="s">
        <v>124</v>
      </c>
      <c r="E116" s="176" t="n">
        <v>0.47656128</v>
      </c>
      <c r="F116" s="176"/>
      <c r="G116" s="177"/>
      <c r="H116" s="178" t="n">
        <v>0</v>
      </c>
      <c r="I116" s="179" t="n">
        <f aca="false">E116*H116</f>
        <v>0</v>
      </c>
      <c r="J116" s="178"/>
      <c r="K116" s="179" t="n">
        <f aca="false">E116*J116</f>
        <v>0</v>
      </c>
      <c r="O116" s="171" t="n">
        <v>2</v>
      </c>
      <c r="AA116" s="143" t="n">
        <v>7</v>
      </c>
      <c r="AB116" s="143" t="n">
        <v>1001</v>
      </c>
      <c r="AC116" s="143" t="n">
        <v>5</v>
      </c>
      <c r="AZ116" s="143" t="n">
        <v>2</v>
      </c>
      <c r="BA116" s="143" t="n">
        <f aca="false">IF(AZ116=1,G116,0)</f>
        <v>0</v>
      </c>
      <c r="BB116" s="143" t="n">
        <f aca="false">IF(AZ116=2,G116,0)</f>
        <v>0</v>
      </c>
      <c r="BC116" s="143" t="n">
        <f aca="false">IF(AZ116=3,G116,0)</f>
        <v>0</v>
      </c>
      <c r="BD116" s="143" t="n">
        <f aca="false">IF(AZ116=4,G116,0)</f>
        <v>0</v>
      </c>
      <c r="BE116" s="143" t="n">
        <f aca="false">IF(AZ116=5,G116,0)</f>
        <v>0</v>
      </c>
      <c r="CA116" s="171" t="n">
        <v>7</v>
      </c>
      <c r="CB116" s="171" t="n">
        <v>1001</v>
      </c>
    </row>
    <row r="117" customFormat="false" ht="12.75" hidden="false" customHeight="false" outlineLevel="0" collapsed="false">
      <c r="A117" s="180"/>
      <c r="B117" s="181" t="s">
        <v>103</v>
      </c>
      <c r="C117" s="182" t="s">
        <v>292</v>
      </c>
      <c r="D117" s="183"/>
      <c r="E117" s="184"/>
      <c r="F117" s="185"/>
      <c r="G117" s="186" t="n">
        <f aca="false">SUM(G109:G116)</f>
        <v>0</v>
      </c>
      <c r="H117" s="187"/>
      <c r="I117" s="188" t="n">
        <f aca="false">SUM(I108:I116)</f>
        <v>0.67092802</v>
      </c>
      <c r="J117" s="187"/>
      <c r="K117" s="188" t="n">
        <f aca="false">SUM(K108:K116)</f>
        <v>0</v>
      </c>
      <c r="O117" s="171" t="n">
        <v>4</v>
      </c>
      <c r="BA117" s="189" t="n">
        <f aca="false">SUM(BA108:BA116)</f>
        <v>0</v>
      </c>
      <c r="BB117" s="189" t="n">
        <f aca="false">SUM(BB108:BB116)</f>
        <v>0</v>
      </c>
      <c r="BC117" s="189" t="n">
        <f aca="false">SUM(BC108:BC116)</f>
        <v>0</v>
      </c>
      <c r="BD117" s="189" t="n">
        <f aca="false">SUM(BD108:BD116)</f>
        <v>0</v>
      </c>
      <c r="BE117" s="189" t="n">
        <f aca="false">SUM(BE108:BE116)</f>
        <v>0</v>
      </c>
    </row>
    <row r="118" customFormat="false" ht="12.75" hidden="false" customHeight="false" outlineLevel="0" collapsed="false">
      <c r="A118" s="163" t="s">
        <v>97</v>
      </c>
      <c r="B118" s="164" t="s">
        <v>293</v>
      </c>
      <c r="C118" s="165" t="s">
        <v>294</v>
      </c>
      <c r="D118" s="166"/>
      <c r="E118" s="167"/>
      <c r="F118" s="167"/>
      <c r="G118" s="168"/>
      <c r="H118" s="169"/>
      <c r="I118" s="170"/>
      <c r="J118" s="169"/>
      <c r="K118" s="170"/>
      <c r="O118" s="171" t="n">
        <v>1</v>
      </c>
    </row>
    <row r="119" customFormat="false" ht="12.75" hidden="false" customHeight="false" outlineLevel="0" collapsed="false">
      <c r="A119" s="172" t="n">
        <v>53</v>
      </c>
      <c r="B119" s="173" t="s">
        <v>295</v>
      </c>
      <c r="C119" s="174" t="s">
        <v>296</v>
      </c>
      <c r="D119" s="175" t="s">
        <v>118</v>
      </c>
      <c r="E119" s="176" t="n">
        <v>65</v>
      </c>
      <c r="F119" s="176"/>
      <c r="G119" s="177" t="n">
        <f aca="false">F119*E119</f>
        <v>0</v>
      </c>
      <c r="H119" s="178" t="n">
        <v>0.00028</v>
      </c>
      <c r="I119" s="179" t="n">
        <f aca="false">E119*H119</f>
        <v>0.0182</v>
      </c>
      <c r="J119" s="178" t="n">
        <v>0</v>
      </c>
      <c r="K119" s="179" t="n">
        <f aca="false">E119*J119</f>
        <v>0</v>
      </c>
      <c r="O119" s="171" t="n">
        <v>2</v>
      </c>
      <c r="AA119" s="143" t="n">
        <v>1</v>
      </c>
      <c r="AB119" s="143" t="n">
        <v>0</v>
      </c>
      <c r="AC119" s="143" t="n">
        <v>0</v>
      </c>
      <c r="AZ119" s="143" t="n">
        <v>2</v>
      </c>
      <c r="BA119" s="143" t="n">
        <f aca="false">IF(AZ119=1,G119,0)</f>
        <v>0</v>
      </c>
      <c r="BB119" s="143" t="n">
        <f aca="false">IF(AZ119=2,G119,0)</f>
        <v>0</v>
      </c>
      <c r="BC119" s="143" t="n">
        <f aca="false">IF(AZ119=3,G119,0)</f>
        <v>0</v>
      </c>
      <c r="BD119" s="143" t="n">
        <f aca="false">IF(AZ119=4,G119,0)</f>
        <v>0</v>
      </c>
      <c r="BE119" s="143" t="n">
        <f aca="false">IF(AZ119=5,G119,0)</f>
        <v>0</v>
      </c>
      <c r="CA119" s="171" t="n">
        <v>1</v>
      </c>
      <c r="CB119" s="171" t="n">
        <v>0</v>
      </c>
    </row>
    <row r="120" customFormat="false" ht="12.75" hidden="false" customHeight="false" outlineLevel="0" collapsed="false">
      <c r="A120" s="224"/>
      <c r="B120" s="225"/>
      <c r="C120" s="226"/>
      <c r="D120" s="226"/>
      <c r="E120" s="227"/>
      <c r="F120" s="228"/>
      <c r="G120" s="233"/>
      <c r="H120" s="229"/>
      <c r="I120" s="230"/>
      <c r="J120" s="231"/>
      <c r="K120" s="230"/>
      <c r="M120" s="232" t="s">
        <v>297</v>
      </c>
      <c r="O120" s="171"/>
    </row>
    <row r="121" customFormat="false" ht="12.75" hidden="false" customHeight="false" outlineLevel="0" collapsed="false">
      <c r="A121" s="172" t="n">
        <v>54</v>
      </c>
      <c r="B121" s="173" t="s">
        <v>298</v>
      </c>
      <c r="C121" s="174" t="s">
        <v>299</v>
      </c>
      <c r="D121" s="175" t="s">
        <v>188</v>
      </c>
      <c r="E121" s="176" t="n">
        <v>60.42</v>
      </c>
      <c r="F121" s="176"/>
      <c r="G121" s="177" t="n">
        <f aca="false">F121*E121</f>
        <v>0</v>
      </c>
      <c r="H121" s="178" t="n">
        <v>0</v>
      </c>
      <c r="I121" s="179" t="n">
        <f aca="false">E121*H121</f>
        <v>0</v>
      </c>
      <c r="J121" s="178" t="n">
        <v>0</v>
      </c>
      <c r="K121" s="179" t="n">
        <f aca="false">E121*J121</f>
        <v>0</v>
      </c>
      <c r="O121" s="171" t="n">
        <v>2</v>
      </c>
      <c r="AA121" s="143" t="n">
        <v>1</v>
      </c>
      <c r="AB121" s="143" t="n">
        <v>7</v>
      </c>
      <c r="AC121" s="143" t="n">
        <v>7</v>
      </c>
      <c r="AZ121" s="143" t="n">
        <v>2</v>
      </c>
      <c r="BA121" s="143" t="n">
        <f aca="false">IF(AZ121=1,G121,0)</f>
        <v>0</v>
      </c>
      <c r="BB121" s="143" t="n">
        <f aca="false">IF(AZ121=2,G121,0)</f>
        <v>0</v>
      </c>
      <c r="BC121" s="143" t="n">
        <f aca="false">IF(AZ121=3,G121,0)</f>
        <v>0</v>
      </c>
      <c r="BD121" s="143" t="n">
        <f aca="false">IF(AZ121=4,G121,0)</f>
        <v>0</v>
      </c>
      <c r="BE121" s="143" t="n">
        <f aca="false">IF(AZ121=5,G121,0)</f>
        <v>0</v>
      </c>
      <c r="CA121" s="171" t="n">
        <v>1</v>
      </c>
      <c r="CB121" s="171" t="n">
        <v>7</v>
      </c>
    </row>
    <row r="122" customFormat="false" ht="12.75" hidden="false" customHeight="true" outlineLevel="0" collapsed="false">
      <c r="A122" s="224"/>
      <c r="B122" s="225"/>
      <c r="C122" s="226" t="s">
        <v>300</v>
      </c>
      <c r="D122" s="226"/>
      <c r="E122" s="227" t="n">
        <v>60.42</v>
      </c>
      <c r="F122" s="228"/>
      <c r="G122" s="233"/>
      <c r="H122" s="229"/>
      <c r="I122" s="230"/>
      <c r="J122" s="231"/>
      <c r="K122" s="230"/>
      <c r="M122" s="232" t="s">
        <v>300</v>
      </c>
      <c r="O122" s="171"/>
    </row>
    <row r="123" customFormat="false" ht="12.75" hidden="false" customHeight="false" outlineLevel="0" collapsed="false">
      <c r="A123" s="172" t="n">
        <v>55</v>
      </c>
      <c r="B123" s="173" t="s">
        <v>301</v>
      </c>
      <c r="C123" s="174" t="s">
        <v>302</v>
      </c>
      <c r="D123" s="175" t="s">
        <v>118</v>
      </c>
      <c r="E123" s="176" t="n">
        <v>62</v>
      </c>
      <c r="F123" s="176"/>
      <c r="G123" s="177" t="n">
        <f aca="false">F123*E123</f>
        <v>0</v>
      </c>
      <c r="H123" s="178" t="n">
        <v>0</v>
      </c>
      <c r="I123" s="179" t="n">
        <f aca="false">E123*H123</f>
        <v>0</v>
      </c>
      <c r="J123" s="178" t="n">
        <v>0</v>
      </c>
      <c r="K123" s="179" t="n">
        <f aca="false">E123*J123</f>
        <v>0</v>
      </c>
      <c r="O123" s="171" t="n">
        <v>2</v>
      </c>
      <c r="AA123" s="143" t="n">
        <v>1</v>
      </c>
      <c r="AB123" s="143" t="n">
        <v>7</v>
      </c>
      <c r="AC123" s="143" t="n">
        <v>7</v>
      </c>
      <c r="AZ123" s="143" t="n">
        <v>2</v>
      </c>
      <c r="BA123" s="143" t="n">
        <f aca="false">IF(AZ123=1,G123,0)</f>
        <v>0</v>
      </c>
      <c r="BB123" s="143" t="n">
        <f aca="false">IF(AZ123=2,G123,0)</f>
        <v>0</v>
      </c>
      <c r="BC123" s="143" t="n">
        <f aca="false">IF(AZ123=3,G123,0)</f>
        <v>0</v>
      </c>
      <c r="BD123" s="143" t="n">
        <f aca="false">IF(AZ123=4,G123,0)</f>
        <v>0</v>
      </c>
      <c r="BE123" s="143" t="n">
        <f aca="false">IF(AZ123=5,G123,0)</f>
        <v>0</v>
      </c>
      <c r="CA123" s="171" t="n">
        <v>1</v>
      </c>
      <c r="CB123" s="171" t="n">
        <v>7</v>
      </c>
    </row>
    <row r="124" customFormat="false" ht="12.75" hidden="false" customHeight="true" outlineLevel="0" collapsed="false">
      <c r="A124" s="224"/>
      <c r="B124" s="225"/>
      <c r="C124" s="226" t="s">
        <v>303</v>
      </c>
      <c r="D124" s="226"/>
      <c r="E124" s="227" t="n">
        <v>62</v>
      </c>
      <c r="F124" s="228"/>
      <c r="G124" s="233"/>
      <c r="H124" s="229"/>
      <c r="I124" s="230"/>
      <c r="J124" s="231"/>
      <c r="K124" s="230"/>
      <c r="M124" s="232" t="s">
        <v>297</v>
      </c>
      <c r="O124" s="171"/>
    </row>
    <row r="125" customFormat="false" ht="12.75" hidden="false" customHeight="false" outlineLevel="0" collapsed="false">
      <c r="A125" s="172" t="n">
        <v>56</v>
      </c>
      <c r="B125" s="173" t="s">
        <v>304</v>
      </c>
      <c r="C125" s="174" t="s">
        <v>305</v>
      </c>
      <c r="D125" s="175" t="s">
        <v>102</v>
      </c>
      <c r="E125" s="176" t="n">
        <v>3</v>
      </c>
      <c r="F125" s="176"/>
      <c r="G125" s="177" t="n">
        <f aca="false">F125*E125</f>
        <v>0</v>
      </c>
      <c r="H125" s="178" t="n">
        <v>0</v>
      </c>
      <c r="I125" s="179" t="n">
        <f aca="false">E125*H125</f>
        <v>0</v>
      </c>
      <c r="J125" s="178"/>
      <c r="K125" s="179" t="n">
        <f aca="false">E125*J125</f>
        <v>0</v>
      </c>
      <c r="O125" s="171" t="n">
        <v>2</v>
      </c>
      <c r="AA125" s="143" t="n">
        <v>12</v>
      </c>
      <c r="AB125" s="143" t="n">
        <v>0</v>
      </c>
      <c r="AC125" s="143" t="n">
        <v>65</v>
      </c>
      <c r="AZ125" s="143" t="n">
        <v>2</v>
      </c>
      <c r="BA125" s="143" t="n">
        <f aca="false">IF(AZ125=1,G125,0)</f>
        <v>0</v>
      </c>
      <c r="BB125" s="143" t="n">
        <f aca="false">IF(AZ125=2,G125,0)</f>
        <v>0</v>
      </c>
      <c r="BC125" s="143" t="n">
        <f aca="false">IF(AZ125=3,G125,0)</f>
        <v>0</v>
      </c>
      <c r="BD125" s="143" t="n">
        <f aca="false">IF(AZ125=4,G125,0)</f>
        <v>0</v>
      </c>
      <c r="BE125" s="143" t="n">
        <f aca="false">IF(AZ125=5,G125,0)</f>
        <v>0</v>
      </c>
      <c r="CA125" s="171" t="n">
        <v>12</v>
      </c>
      <c r="CB125" s="171" t="n">
        <v>0</v>
      </c>
    </row>
    <row r="126" customFormat="false" ht="12.75" hidden="false" customHeight="false" outlineLevel="0" collapsed="false">
      <c r="A126" s="172" t="n">
        <v>57</v>
      </c>
      <c r="B126" s="173" t="s">
        <v>306</v>
      </c>
      <c r="C126" s="174" t="s">
        <v>307</v>
      </c>
      <c r="D126" s="175" t="s">
        <v>188</v>
      </c>
      <c r="E126" s="176" t="n">
        <v>66.462</v>
      </c>
      <c r="F126" s="176"/>
      <c r="G126" s="177"/>
      <c r="H126" s="178" t="n">
        <v>0.00022</v>
      </c>
      <c r="I126" s="179" t="n">
        <f aca="false">E126*H126</f>
        <v>0.01462164</v>
      </c>
      <c r="J126" s="178"/>
      <c r="K126" s="179" t="n">
        <f aca="false">E126*J126</f>
        <v>0</v>
      </c>
      <c r="O126" s="171" t="n">
        <v>2</v>
      </c>
      <c r="AA126" s="143" t="n">
        <v>3</v>
      </c>
      <c r="AB126" s="143" t="n">
        <v>7</v>
      </c>
      <c r="AC126" s="143" t="s">
        <v>306</v>
      </c>
      <c r="AZ126" s="143" t="n">
        <v>2</v>
      </c>
      <c r="BA126" s="143" t="n">
        <f aca="false">IF(AZ126=1,G126,0)</f>
        <v>0</v>
      </c>
      <c r="BB126" s="143" t="n">
        <f aca="false">IF(AZ126=2,G126,0)</f>
        <v>0</v>
      </c>
      <c r="BC126" s="143" t="n">
        <f aca="false">IF(AZ126=3,G126,0)</f>
        <v>0</v>
      </c>
      <c r="BD126" s="143" t="n">
        <f aca="false">IF(AZ126=4,G126,0)</f>
        <v>0</v>
      </c>
      <c r="BE126" s="143" t="n">
        <f aca="false">IF(AZ126=5,G126,0)</f>
        <v>0</v>
      </c>
      <c r="CA126" s="171" t="n">
        <v>3</v>
      </c>
      <c r="CB126" s="171" t="n">
        <v>7</v>
      </c>
    </row>
    <row r="127" customFormat="false" ht="12.75" hidden="false" customHeight="true" outlineLevel="0" collapsed="false">
      <c r="A127" s="224"/>
      <c r="B127" s="225"/>
      <c r="C127" s="226" t="s">
        <v>308</v>
      </c>
      <c r="D127" s="226"/>
      <c r="E127" s="227" t="n">
        <v>66.462</v>
      </c>
      <c r="F127" s="228"/>
      <c r="G127" s="233"/>
      <c r="H127" s="229"/>
      <c r="I127" s="230"/>
      <c r="J127" s="231"/>
      <c r="K127" s="230"/>
      <c r="M127" s="232" t="s">
        <v>308</v>
      </c>
      <c r="O127" s="171"/>
    </row>
    <row r="128" customFormat="false" ht="12.75" hidden="false" customHeight="false" outlineLevel="0" collapsed="false">
      <c r="A128" s="172" t="n">
        <v>58</v>
      </c>
      <c r="B128" s="173" t="s">
        <v>309</v>
      </c>
      <c r="C128" s="174" t="s">
        <v>310</v>
      </c>
      <c r="D128" s="175" t="s">
        <v>118</v>
      </c>
      <c r="E128" s="176" t="n">
        <v>74</v>
      </c>
      <c r="F128" s="176"/>
      <c r="G128" s="177" t="n">
        <f aca="false">F128*E128</f>
        <v>0</v>
      </c>
      <c r="H128" s="178" t="n">
        <v>0.0192</v>
      </c>
      <c r="I128" s="179" t="n">
        <f aca="false">E128*H128</f>
        <v>1.4208</v>
      </c>
      <c r="J128" s="178"/>
      <c r="K128" s="179" t="n">
        <f aca="false">E128*J128</f>
        <v>0</v>
      </c>
      <c r="O128" s="171" t="n">
        <v>2</v>
      </c>
      <c r="AA128" s="143" t="n">
        <v>3</v>
      </c>
      <c r="AB128" s="143" t="n">
        <v>7</v>
      </c>
      <c r="AC128" s="143" t="s">
        <v>309</v>
      </c>
      <c r="AZ128" s="143" t="n">
        <v>2</v>
      </c>
      <c r="BA128" s="143" t="n">
        <f aca="false">IF(AZ128=1,G128,0)</f>
        <v>0</v>
      </c>
      <c r="BB128" s="143" t="n">
        <f aca="false">IF(AZ128=2,G128,0)</f>
        <v>0</v>
      </c>
      <c r="BC128" s="143" t="n">
        <f aca="false">IF(AZ128=3,G128,0)</f>
        <v>0</v>
      </c>
      <c r="BD128" s="143" t="n">
        <f aca="false">IF(AZ128=4,G128,0)</f>
        <v>0</v>
      </c>
      <c r="BE128" s="143" t="n">
        <f aca="false">IF(AZ128=5,G128,0)</f>
        <v>0</v>
      </c>
      <c r="CA128" s="171" t="n">
        <v>3</v>
      </c>
      <c r="CB128" s="171" t="n">
        <v>7</v>
      </c>
    </row>
    <row r="129" customFormat="false" ht="12.75" hidden="false" customHeight="false" outlineLevel="0" collapsed="false">
      <c r="A129" s="224"/>
      <c r="B129" s="225"/>
      <c r="C129" s="226"/>
      <c r="D129" s="226"/>
      <c r="E129" s="227"/>
      <c r="F129" s="228"/>
      <c r="G129" s="233"/>
      <c r="H129" s="229"/>
      <c r="I129" s="230"/>
      <c r="J129" s="231"/>
      <c r="K129" s="230"/>
      <c r="M129" s="232" t="s">
        <v>311</v>
      </c>
      <c r="O129" s="171"/>
    </row>
    <row r="130" customFormat="false" ht="12.75" hidden="false" customHeight="false" outlineLevel="0" collapsed="false">
      <c r="A130" s="172" t="n">
        <v>59</v>
      </c>
      <c r="B130" s="173" t="s">
        <v>312</v>
      </c>
      <c r="C130" s="174" t="s">
        <v>313</v>
      </c>
      <c r="D130" s="175" t="s">
        <v>124</v>
      </c>
      <c r="E130" s="176" t="n">
        <v>1.56</v>
      </c>
      <c r="F130" s="176"/>
      <c r="G130" s="177"/>
      <c r="H130" s="178" t="n">
        <v>0</v>
      </c>
      <c r="I130" s="179" t="n">
        <f aca="false">E130*H130</f>
        <v>0</v>
      </c>
      <c r="J130" s="178"/>
      <c r="K130" s="179" t="n">
        <f aca="false">E130*J130</f>
        <v>0</v>
      </c>
      <c r="O130" s="171" t="n">
        <v>2</v>
      </c>
      <c r="AA130" s="143" t="n">
        <v>7</v>
      </c>
      <c r="AB130" s="143" t="n">
        <v>1001</v>
      </c>
      <c r="AC130" s="143" t="n">
        <v>5</v>
      </c>
      <c r="AZ130" s="143" t="n">
        <v>2</v>
      </c>
      <c r="BA130" s="143" t="n">
        <f aca="false">IF(AZ130=1,G130,0)</f>
        <v>0</v>
      </c>
      <c r="BB130" s="143" t="n">
        <f aca="false">IF(AZ130=2,G130,0)</f>
        <v>0</v>
      </c>
      <c r="BC130" s="143" t="n">
        <f aca="false">IF(AZ130=3,G130,0)</f>
        <v>0</v>
      </c>
      <c r="BD130" s="143" t="n">
        <f aca="false">IF(AZ130=4,G130,0)</f>
        <v>0</v>
      </c>
      <c r="BE130" s="143" t="n">
        <f aca="false">IF(AZ130=5,G130,0)</f>
        <v>0</v>
      </c>
      <c r="CA130" s="171" t="n">
        <v>7</v>
      </c>
      <c r="CB130" s="171" t="n">
        <v>1001</v>
      </c>
    </row>
    <row r="131" customFormat="false" ht="12.75" hidden="false" customHeight="false" outlineLevel="0" collapsed="false">
      <c r="A131" s="180"/>
      <c r="B131" s="181" t="s">
        <v>103</v>
      </c>
      <c r="C131" s="182" t="s">
        <v>314</v>
      </c>
      <c r="D131" s="183"/>
      <c r="E131" s="184"/>
      <c r="F131" s="185"/>
      <c r="G131" s="186" t="n">
        <f aca="false">SUM(G119:G130)</f>
        <v>0</v>
      </c>
      <c r="H131" s="187"/>
      <c r="I131" s="188" t="n">
        <f aca="false">SUM(I118:I130)</f>
        <v>1.45362164</v>
      </c>
      <c r="J131" s="187"/>
      <c r="K131" s="188" t="n">
        <f aca="false">SUM(K118:K130)</f>
        <v>0</v>
      </c>
      <c r="O131" s="171" t="n">
        <v>4</v>
      </c>
      <c r="BA131" s="189" t="n">
        <f aca="false">SUM(BA118:BA130)</f>
        <v>0</v>
      </c>
      <c r="BB131" s="189" t="n">
        <f aca="false">SUM(BB118:BB130)</f>
        <v>0</v>
      </c>
      <c r="BC131" s="189" t="n">
        <f aca="false">SUM(BC118:BC130)</f>
        <v>0</v>
      </c>
      <c r="BD131" s="189" t="n">
        <f aca="false">SUM(BD118:BD130)</f>
        <v>0</v>
      </c>
      <c r="BE131" s="189" t="n">
        <f aca="false">SUM(BE118:BE130)</f>
        <v>0</v>
      </c>
    </row>
    <row r="132" customFormat="false" ht="12.75" hidden="false" customHeight="false" outlineLevel="0" collapsed="false">
      <c r="A132" s="163" t="s">
        <v>97</v>
      </c>
      <c r="B132" s="164" t="s">
        <v>315</v>
      </c>
      <c r="C132" s="165" t="s">
        <v>316</v>
      </c>
      <c r="D132" s="166"/>
      <c r="E132" s="167"/>
      <c r="F132" s="167"/>
      <c r="G132" s="168"/>
      <c r="H132" s="169"/>
      <c r="I132" s="170"/>
      <c r="J132" s="169"/>
      <c r="K132" s="170"/>
      <c r="O132" s="171" t="n">
        <v>1</v>
      </c>
    </row>
    <row r="133" customFormat="false" ht="12.75" hidden="false" customHeight="false" outlineLevel="0" collapsed="false">
      <c r="A133" s="172" t="n">
        <v>60</v>
      </c>
      <c r="B133" s="173" t="s">
        <v>317</v>
      </c>
      <c r="C133" s="174" t="s">
        <v>318</v>
      </c>
      <c r="D133" s="175" t="s">
        <v>118</v>
      </c>
      <c r="E133" s="176" t="n">
        <v>75.8</v>
      </c>
      <c r="F133" s="176"/>
      <c r="G133" s="177" t="n">
        <f aca="false">F133*E133</f>
        <v>0</v>
      </c>
      <c r="H133" s="178" t="n">
        <v>0.00011</v>
      </c>
      <c r="I133" s="179" t="n">
        <f aca="false">E133*H133</f>
        <v>0.008338</v>
      </c>
      <c r="J133" s="178" t="n">
        <v>0</v>
      </c>
      <c r="K133" s="179" t="n">
        <f aca="false">E133*J133</f>
        <v>0</v>
      </c>
      <c r="O133" s="171" t="n">
        <v>2</v>
      </c>
      <c r="AA133" s="143" t="n">
        <v>1</v>
      </c>
      <c r="AB133" s="143" t="n">
        <v>0</v>
      </c>
      <c r="AC133" s="143" t="n">
        <v>0</v>
      </c>
      <c r="AZ133" s="143" t="n">
        <v>2</v>
      </c>
      <c r="BA133" s="143" t="n">
        <f aca="false">IF(AZ133=1,G133,0)</f>
        <v>0</v>
      </c>
      <c r="BB133" s="143" t="n">
        <f aca="false">IF(AZ133=2,G133,0)</f>
        <v>0</v>
      </c>
      <c r="BC133" s="143" t="n">
        <f aca="false">IF(AZ133=3,G133,0)</f>
        <v>0</v>
      </c>
      <c r="BD133" s="143" t="n">
        <f aca="false">IF(AZ133=4,G133,0)</f>
        <v>0</v>
      </c>
      <c r="BE133" s="143" t="n">
        <f aca="false">IF(AZ133=5,G133,0)</f>
        <v>0</v>
      </c>
      <c r="CA133" s="171" t="n">
        <v>1</v>
      </c>
      <c r="CB133" s="171" t="n">
        <v>0</v>
      </c>
    </row>
    <row r="134" customFormat="false" ht="12.75" hidden="false" customHeight="false" outlineLevel="0" collapsed="false">
      <c r="A134" s="224"/>
      <c r="B134" s="225"/>
      <c r="C134" s="226"/>
      <c r="D134" s="226"/>
      <c r="E134" s="227"/>
      <c r="F134" s="228"/>
      <c r="G134" s="233"/>
      <c r="H134" s="229"/>
      <c r="I134" s="230"/>
      <c r="J134" s="231"/>
      <c r="K134" s="230"/>
      <c r="M134" s="232" t="s">
        <v>319</v>
      </c>
      <c r="O134" s="171"/>
    </row>
    <row r="135" customFormat="false" ht="22.5" hidden="false" customHeight="false" outlineLevel="0" collapsed="false">
      <c r="A135" s="172" t="n">
        <v>61</v>
      </c>
      <c r="B135" s="173" t="s">
        <v>320</v>
      </c>
      <c r="C135" s="174" t="s">
        <v>321</v>
      </c>
      <c r="D135" s="175" t="s">
        <v>118</v>
      </c>
      <c r="E135" s="176" t="n">
        <v>75.8</v>
      </c>
      <c r="F135" s="176"/>
      <c r="G135" s="177" t="n">
        <f aca="false">F135*E135</f>
        <v>0</v>
      </c>
      <c r="H135" s="178" t="n">
        <v>0.00026</v>
      </c>
      <c r="I135" s="179" t="n">
        <f aca="false">E135*H135</f>
        <v>0.019708</v>
      </c>
      <c r="J135" s="178" t="n">
        <v>0</v>
      </c>
      <c r="K135" s="179" t="n">
        <f aca="false">E135*J135</f>
        <v>0</v>
      </c>
      <c r="O135" s="171" t="n">
        <v>2</v>
      </c>
      <c r="AA135" s="143" t="n">
        <v>2</v>
      </c>
      <c r="AB135" s="143" t="n">
        <v>7</v>
      </c>
      <c r="AC135" s="143" t="n">
        <v>7</v>
      </c>
      <c r="AZ135" s="143" t="n">
        <v>2</v>
      </c>
      <c r="BA135" s="143" t="n">
        <f aca="false">IF(AZ135=1,G135,0)</f>
        <v>0</v>
      </c>
      <c r="BB135" s="143" t="n">
        <f aca="false">IF(AZ135=2,G135,0)</f>
        <v>0</v>
      </c>
      <c r="BC135" s="143" t="n">
        <f aca="false">IF(AZ135=3,G135,0)</f>
        <v>0</v>
      </c>
      <c r="BD135" s="143" t="n">
        <f aca="false">IF(AZ135=4,G135,0)</f>
        <v>0</v>
      </c>
      <c r="BE135" s="143" t="n">
        <f aca="false">IF(AZ135=5,G135,0)</f>
        <v>0</v>
      </c>
      <c r="CA135" s="171" t="n">
        <v>2</v>
      </c>
      <c r="CB135" s="171" t="n">
        <v>7</v>
      </c>
    </row>
    <row r="136" customFormat="false" ht="12.75" hidden="false" customHeight="false" outlineLevel="0" collapsed="false">
      <c r="A136" s="224"/>
      <c r="B136" s="225"/>
      <c r="C136" s="226"/>
      <c r="D136" s="226"/>
      <c r="E136" s="227"/>
      <c r="F136" s="228"/>
      <c r="G136" s="233"/>
      <c r="H136" s="229"/>
      <c r="I136" s="230"/>
      <c r="J136" s="231"/>
      <c r="K136" s="230"/>
      <c r="M136" s="232" t="s">
        <v>319</v>
      </c>
      <c r="O136" s="171"/>
    </row>
    <row r="137" customFormat="false" ht="12.75" hidden="false" customHeight="false" outlineLevel="0" collapsed="false">
      <c r="A137" s="180"/>
      <c r="B137" s="181" t="s">
        <v>103</v>
      </c>
      <c r="C137" s="182" t="s">
        <v>322</v>
      </c>
      <c r="D137" s="183"/>
      <c r="E137" s="184"/>
      <c r="F137" s="185"/>
      <c r="G137" s="186" t="n">
        <f aca="false">G133+G135</f>
        <v>0</v>
      </c>
      <c r="H137" s="187"/>
      <c r="I137" s="188" t="n">
        <f aca="false">SUM(I132:I136)</f>
        <v>0.028046</v>
      </c>
      <c r="J137" s="187"/>
      <c r="K137" s="188" t="n">
        <f aca="false">SUM(K132:K136)</f>
        <v>0</v>
      </c>
      <c r="O137" s="171" t="n">
        <v>4</v>
      </c>
      <c r="BA137" s="189" t="n">
        <f aca="false">SUM(BA132:BA136)</f>
        <v>0</v>
      </c>
      <c r="BB137" s="189" t="n">
        <f aca="false">SUM(BB132:BB136)</f>
        <v>0</v>
      </c>
      <c r="BC137" s="189" t="n">
        <f aca="false">SUM(BC132:BC136)</f>
        <v>0</v>
      </c>
      <c r="BD137" s="189" t="n">
        <f aca="false">SUM(BD132:BD136)</f>
        <v>0</v>
      </c>
      <c r="BE137" s="189" t="n">
        <f aca="false">SUM(BE132:BE136)</f>
        <v>0</v>
      </c>
    </row>
    <row r="138" customFormat="false" ht="12.75" hidden="false" customHeight="false" outlineLevel="0" collapsed="false">
      <c r="A138" s="163" t="s">
        <v>97</v>
      </c>
      <c r="B138" s="164" t="s">
        <v>323</v>
      </c>
      <c r="C138" s="165" t="s">
        <v>324</v>
      </c>
      <c r="D138" s="166"/>
      <c r="E138" s="167"/>
      <c r="F138" s="167"/>
      <c r="G138" s="168"/>
      <c r="H138" s="169"/>
      <c r="I138" s="170"/>
      <c r="J138" s="169"/>
      <c r="K138" s="170"/>
      <c r="O138" s="171" t="n">
        <v>1</v>
      </c>
    </row>
    <row r="139" customFormat="false" ht="12.75" hidden="false" customHeight="false" outlineLevel="0" collapsed="false">
      <c r="A139" s="172" t="n">
        <v>62</v>
      </c>
      <c r="B139" s="173" t="s">
        <v>325</v>
      </c>
      <c r="C139" s="174" t="s">
        <v>326</v>
      </c>
      <c r="D139" s="175" t="s">
        <v>102</v>
      </c>
      <c r="E139" s="238" t="s">
        <v>327</v>
      </c>
      <c r="F139" s="238"/>
      <c r="G139" s="238"/>
      <c r="H139" s="178" t="n">
        <v>0</v>
      </c>
      <c r="I139" s="179" t="e">
        <f aca="false">E139*H139</f>
        <v>#VALUE!</v>
      </c>
      <c r="J139" s="178"/>
      <c r="K139" s="179" t="e">
        <f aca="false">E139*J139</f>
        <v>#VALUE!</v>
      </c>
      <c r="O139" s="171" t="n">
        <v>2</v>
      </c>
      <c r="AA139" s="143" t="n">
        <v>12</v>
      </c>
      <c r="AB139" s="143" t="n">
        <v>0</v>
      </c>
      <c r="AC139" s="143" t="n">
        <v>73</v>
      </c>
      <c r="AZ139" s="143" t="n">
        <v>4</v>
      </c>
      <c r="BA139" s="143" t="n">
        <f aca="false">IF(AZ139=1,G139,0)</f>
        <v>0</v>
      </c>
      <c r="BB139" s="143" t="n">
        <f aca="false">IF(AZ139=2,G139,0)</f>
        <v>0</v>
      </c>
      <c r="BC139" s="143" t="n">
        <f aca="false">IF(AZ139=3,G139,0)</f>
        <v>0</v>
      </c>
      <c r="BD139" s="143" t="n">
        <f aca="false">IF(AZ139=4,G139,0)</f>
        <v>0</v>
      </c>
      <c r="BE139" s="143" t="n">
        <f aca="false">IF(AZ139=5,G139,0)</f>
        <v>0</v>
      </c>
      <c r="CA139" s="171" t="n">
        <v>12</v>
      </c>
      <c r="CB139" s="171" t="n">
        <v>0</v>
      </c>
    </row>
    <row r="140" customFormat="false" ht="12.75" hidden="false" customHeight="false" outlineLevel="0" collapsed="false">
      <c r="A140" s="180"/>
      <c r="B140" s="181" t="s">
        <v>103</v>
      </c>
      <c r="C140" s="182" t="s">
        <v>328</v>
      </c>
      <c r="D140" s="183"/>
      <c r="E140" s="184"/>
      <c r="F140" s="185"/>
      <c r="G140" s="186"/>
      <c r="H140" s="187"/>
      <c r="I140" s="188" t="e">
        <f aca="false">SUM(I138:I139)</f>
        <v>#VALUE!</v>
      </c>
      <c r="J140" s="187"/>
      <c r="K140" s="188" t="e">
        <f aca="false">SUM(K138:K139)</f>
        <v>#VALUE!</v>
      </c>
      <c r="O140" s="171" t="n">
        <v>4</v>
      </c>
      <c r="BA140" s="189" t="n">
        <f aca="false">SUM(BA138:BA139)</f>
        <v>0</v>
      </c>
      <c r="BB140" s="189" t="n">
        <f aca="false">SUM(BB138:BB139)</f>
        <v>0</v>
      </c>
      <c r="BC140" s="189" t="n">
        <f aca="false">SUM(BC138:BC139)</f>
        <v>0</v>
      </c>
      <c r="BD140" s="189" t="n">
        <f aca="false">SUM(BD138:BD139)</f>
        <v>0</v>
      </c>
      <c r="BE140" s="189" t="n">
        <f aca="false">SUM(BE138:BE139)</f>
        <v>0</v>
      </c>
    </row>
    <row r="141" customFormat="false" ht="12.75" hidden="false" customHeight="false" outlineLevel="0" collapsed="false">
      <c r="A141" s="163" t="s">
        <v>97</v>
      </c>
      <c r="B141" s="164" t="s">
        <v>329</v>
      </c>
      <c r="C141" s="165" t="s">
        <v>330</v>
      </c>
      <c r="D141" s="166"/>
      <c r="E141" s="167"/>
      <c r="F141" s="167"/>
      <c r="G141" s="168"/>
      <c r="H141" s="169"/>
      <c r="I141" s="170"/>
      <c r="J141" s="169"/>
      <c r="K141" s="170"/>
      <c r="O141" s="171" t="n">
        <v>1</v>
      </c>
    </row>
    <row r="142" customFormat="false" ht="12.75" hidden="false" customHeight="false" outlineLevel="0" collapsed="false">
      <c r="A142" s="172" t="n">
        <v>63</v>
      </c>
      <c r="B142" s="173" t="s">
        <v>331</v>
      </c>
      <c r="C142" s="174" t="s">
        <v>332</v>
      </c>
      <c r="D142" s="175" t="s">
        <v>102</v>
      </c>
      <c r="E142" s="238" t="s">
        <v>327</v>
      </c>
      <c r="F142" s="238"/>
      <c r="G142" s="238"/>
      <c r="H142" s="178" t="n">
        <v>0</v>
      </c>
      <c r="I142" s="179" t="e">
        <f aca="false">E142*H142</f>
        <v>#VALUE!</v>
      </c>
      <c r="J142" s="178"/>
      <c r="K142" s="179" t="e">
        <f aca="false">E142*J142</f>
        <v>#VALUE!</v>
      </c>
      <c r="O142" s="171" t="n">
        <v>2</v>
      </c>
      <c r="AA142" s="143" t="n">
        <v>12</v>
      </c>
      <c r="AB142" s="143" t="n">
        <v>0</v>
      </c>
      <c r="AC142" s="143" t="n">
        <v>92</v>
      </c>
      <c r="AZ142" s="143" t="n">
        <v>4</v>
      </c>
      <c r="BA142" s="143" t="n">
        <f aca="false">IF(AZ142=1,G142,0)</f>
        <v>0</v>
      </c>
      <c r="BB142" s="143" t="n">
        <f aca="false">IF(AZ142=2,G142,0)</f>
        <v>0</v>
      </c>
      <c r="BC142" s="143" t="n">
        <f aca="false">IF(AZ142=3,G142,0)</f>
        <v>0</v>
      </c>
      <c r="BD142" s="143" t="n">
        <f aca="false">IF(AZ142=4,G142,0)</f>
        <v>0</v>
      </c>
      <c r="BE142" s="143" t="n">
        <f aca="false">IF(AZ142=5,G142,0)</f>
        <v>0</v>
      </c>
      <c r="CA142" s="171" t="n">
        <v>12</v>
      </c>
      <c r="CB142" s="171" t="n">
        <v>0</v>
      </c>
    </row>
    <row r="143" customFormat="false" ht="12.75" hidden="false" customHeight="false" outlineLevel="0" collapsed="false">
      <c r="A143" s="180"/>
      <c r="B143" s="181" t="s">
        <v>103</v>
      </c>
      <c r="C143" s="182" t="s">
        <v>333</v>
      </c>
      <c r="D143" s="183"/>
      <c r="E143" s="184"/>
      <c r="F143" s="185"/>
      <c r="G143" s="186"/>
      <c r="H143" s="187"/>
      <c r="I143" s="188" t="e">
        <f aca="false">SUM(I141:I142)</f>
        <v>#VALUE!</v>
      </c>
      <c r="J143" s="187"/>
      <c r="K143" s="188" t="e">
        <f aca="false">SUM(K141:K142)</f>
        <v>#VALUE!</v>
      </c>
      <c r="O143" s="171" t="n">
        <v>4</v>
      </c>
      <c r="BA143" s="189" t="n">
        <f aca="false">SUM(BA141:BA142)</f>
        <v>0</v>
      </c>
      <c r="BB143" s="189" t="n">
        <f aca="false">SUM(BB141:BB142)</f>
        <v>0</v>
      </c>
      <c r="BC143" s="189" t="n">
        <f aca="false">SUM(BC141:BC142)</f>
        <v>0</v>
      </c>
      <c r="BD143" s="189" t="n">
        <f aca="false">SUM(BD141:BD142)</f>
        <v>0</v>
      </c>
      <c r="BE143" s="189" t="n">
        <f aca="false">SUM(BE141:BE142)</f>
        <v>0</v>
      </c>
    </row>
    <row r="144" customFormat="false" ht="12.75" hidden="false" customHeight="false" outlineLevel="0" collapsed="false">
      <c r="A144" s="163" t="s">
        <v>97</v>
      </c>
      <c r="B144" s="164" t="s">
        <v>334</v>
      </c>
      <c r="C144" s="165" t="s">
        <v>335</v>
      </c>
      <c r="D144" s="166"/>
      <c r="E144" s="167"/>
      <c r="F144" s="167"/>
      <c r="G144" s="168"/>
      <c r="H144" s="169"/>
      <c r="I144" s="170"/>
      <c r="J144" s="169"/>
      <c r="K144" s="170"/>
      <c r="O144" s="171" t="n">
        <v>1</v>
      </c>
    </row>
    <row r="145" customFormat="false" ht="12.75" hidden="false" customHeight="false" outlineLevel="0" collapsed="false">
      <c r="A145" s="172" t="n">
        <v>64</v>
      </c>
      <c r="B145" s="173" t="s">
        <v>336</v>
      </c>
      <c r="C145" s="174" t="s">
        <v>337</v>
      </c>
      <c r="D145" s="175" t="s">
        <v>124</v>
      </c>
      <c r="E145" s="176" t="n">
        <v>7.5</v>
      </c>
      <c r="F145" s="176"/>
      <c r="G145" s="177" t="n">
        <f aca="false">F145*E145</f>
        <v>0</v>
      </c>
      <c r="H145" s="178" t="n">
        <v>0</v>
      </c>
      <c r="I145" s="179" t="n">
        <f aca="false">E145*H145</f>
        <v>0</v>
      </c>
      <c r="J145" s="178"/>
      <c r="K145" s="179" t="n">
        <f aca="false">E145*J145</f>
        <v>0</v>
      </c>
      <c r="O145" s="171" t="n">
        <v>2</v>
      </c>
      <c r="AA145" s="143" t="n">
        <v>12</v>
      </c>
      <c r="AB145" s="143" t="n">
        <v>0</v>
      </c>
      <c r="AC145" s="143" t="n">
        <v>5</v>
      </c>
      <c r="AZ145" s="143" t="n">
        <v>1</v>
      </c>
      <c r="BA145" s="143" t="n">
        <f aca="false">IF(AZ145=1,G145,0)</f>
        <v>0</v>
      </c>
      <c r="BB145" s="143" t="n">
        <f aca="false">IF(AZ145=2,G145,0)</f>
        <v>0</v>
      </c>
      <c r="BC145" s="143" t="n">
        <f aca="false">IF(AZ145=3,G145,0)</f>
        <v>0</v>
      </c>
      <c r="BD145" s="143" t="n">
        <f aca="false">IF(AZ145=4,G145,0)</f>
        <v>0</v>
      </c>
      <c r="BE145" s="143" t="n">
        <f aca="false">IF(AZ145=5,G145,0)</f>
        <v>0</v>
      </c>
      <c r="CA145" s="171" t="n">
        <v>12</v>
      </c>
      <c r="CB145" s="171" t="n">
        <v>0</v>
      </c>
    </row>
    <row r="146" customFormat="false" ht="12.75" hidden="false" customHeight="false" outlineLevel="0" collapsed="false">
      <c r="A146" s="172" t="n">
        <v>65</v>
      </c>
      <c r="B146" s="173" t="s">
        <v>338</v>
      </c>
      <c r="C146" s="174" t="s">
        <v>339</v>
      </c>
      <c r="D146" s="175" t="s">
        <v>124</v>
      </c>
      <c r="E146" s="176" t="n">
        <v>7.5</v>
      </c>
      <c r="F146" s="176"/>
      <c r="G146" s="177" t="n">
        <f aca="false">F146*E146</f>
        <v>0</v>
      </c>
      <c r="H146" s="178" t="n">
        <v>0</v>
      </c>
      <c r="I146" s="179" t="n">
        <f aca="false">E146*H146</f>
        <v>0</v>
      </c>
      <c r="J146" s="178"/>
      <c r="K146" s="179" t="n">
        <f aca="false">E146*J146</f>
        <v>0</v>
      </c>
      <c r="O146" s="171" t="n">
        <v>2</v>
      </c>
      <c r="AA146" s="143" t="n">
        <v>8</v>
      </c>
      <c r="AB146" s="143" t="n">
        <v>0</v>
      </c>
      <c r="AC146" s="143" t="n">
        <v>3</v>
      </c>
      <c r="AZ146" s="143" t="n">
        <v>1</v>
      </c>
      <c r="BA146" s="143" t="n">
        <f aca="false">IF(AZ146=1,G146,0)</f>
        <v>0</v>
      </c>
      <c r="BB146" s="143" t="n">
        <f aca="false">IF(AZ146=2,G146,0)</f>
        <v>0</v>
      </c>
      <c r="BC146" s="143" t="n">
        <f aca="false">IF(AZ146=3,G146,0)</f>
        <v>0</v>
      </c>
      <c r="BD146" s="143" t="n">
        <f aca="false">IF(AZ146=4,G146,0)</f>
        <v>0</v>
      </c>
      <c r="BE146" s="143" t="n">
        <f aca="false">IF(AZ146=5,G146,0)</f>
        <v>0</v>
      </c>
      <c r="CA146" s="171" t="n">
        <v>8</v>
      </c>
      <c r="CB146" s="171" t="n">
        <v>0</v>
      </c>
    </row>
    <row r="147" customFormat="false" ht="12.75" hidden="false" customHeight="false" outlineLevel="0" collapsed="false">
      <c r="A147" s="172" t="n">
        <v>66</v>
      </c>
      <c r="B147" s="173" t="s">
        <v>340</v>
      </c>
      <c r="C147" s="174" t="s">
        <v>341</v>
      </c>
      <c r="D147" s="175" t="s">
        <v>124</v>
      </c>
      <c r="E147" s="176" t="n">
        <v>7.5</v>
      </c>
      <c r="F147" s="176"/>
      <c r="G147" s="177" t="n">
        <f aca="false">F147*E147</f>
        <v>0</v>
      </c>
      <c r="H147" s="178" t="n">
        <v>0</v>
      </c>
      <c r="I147" s="179" t="n">
        <f aca="false">E147*H147</f>
        <v>0</v>
      </c>
      <c r="J147" s="178"/>
      <c r="K147" s="179" t="n">
        <f aca="false">E147*J147</f>
        <v>0</v>
      </c>
      <c r="O147" s="171" t="n">
        <v>2</v>
      </c>
      <c r="AA147" s="143" t="n">
        <v>8</v>
      </c>
      <c r="AB147" s="143" t="n">
        <v>0</v>
      </c>
      <c r="AC147" s="143" t="n">
        <v>3</v>
      </c>
      <c r="AZ147" s="143" t="n">
        <v>1</v>
      </c>
      <c r="BA147" s="143" t="n">
        <f aca="false">IF(AZ147=1,G147,0)</f>
        <v>0</v>
      </c>
      <c r="BB147" s="143" t="n">
        <f aca="false">IF(AZ147=2,G147,0)</f>
        <v>0</v>
      </c>
      <c r="BC147" s="143" t="n">
        <f aca="false">IF(AZ147=3,G147,0)</f>
        <v>0</v>
      </c>
      <c r="BD147" s="143" t="n">
        <f aca="false">IF(AZ147=4,G147,0)</f>
        <v>0</v>
      </c>
      <c r="BE147" s="143" t="n">
        <f aca="false">IF(AZ147=5,G147,0)</f>
        <v>0</v>
      </c>
      <c r="CA147" s="171" t="n">
        <v>8</v>
      </c>
      <c r="CB147" s="171" t="n">
        <v>0</v>
      </c>
    </row>
    <row r="148" customFormat="false" ht="12.75" hidden="false" customHeight="false" outlineLevel="0" collapsed="false">
      <c r="A148" s="172" t="n">
        <v>67</v>
      </c>
      <c r="B148" s="173" t="s">
        <v>342</v>
      </c>
      <c r="C148" s="174" t="s">
        <v>343</v>
      </c>
      <c r="D148" s="175" t="s">
        <v>124</v>
      </c>
      <c r="E148" s="176" t="n">
        <v>7.5</v>
      </c>
      <c r="F148" s="176"/>
      <c r="G148" s="177" t="n">
        <f aca="false">F148*E148</f>
        <v>0</v>
      </c>
      <c r="H148" s="178" t="n">
        <v>0</v>
      </c>
      <c r="I148" s="179" t="n">
        <f aca="false">E148*H148</f>
        <v>0</v>
      </c>
      <c r="J148" s="178"/>
      <c r="K148" s="179" t="n">
        <f aca="false">E148*J148</f>
        <v>0</v>
      </c>
      <c r="O148" s="171" t="n">
        <v>2</v>
      </c>
      <c r="AA148" s="143" t="n">
        <v>8</v>
      </c>
      <c r="AB148" s="143" t="n">
        <v>0</v>
      </c>
      <c r="AC148" s="143" t="n">
        <v>3</v>
      </c>
      <c r="AZ148" s="143" t="n">
        <v>1</v>
      </c>
      <c r="BA148" s="143" t="n">
        <f aca="false">IF(AZ148=1,G148,0)</f>
        <v>0</v>
      </c>
      <c r="BB148" s="143" t="n">
        <f aca="false">IF(AZ148=2,G148,0)</f>
        <v>0</v>
      </c>
      <c r="BC148" s="143" t="n">
        <f aca="false">IF(AZ148=3,G148,0)</f>
        <v>0</v>
      </c>
      <c r="BD148" s="143" t="n">
        <f aca="false">IF(AZ148=4,G148,0)</f>
        <v>0</v>
      </c>
      <c r="BE148" s="143" t="n">
        <f aca="false">IF(AZ148=5,G148,0)</f>
        <v>0</v>
      </c>
      <c r="CA148" s="171" t="n">
        <v>8</v>
      </c>
      <c r="CB148" s="171" t="n">
        <v>0</v>
      </c>
    </row>
    <row r="149" customFormat="false" ht="12.75" hidden="false" customHeight="false" outlineLevel="0" collapsed="false">
      <c r="A149" s="172" t="n">
        <v>68</v>
      </c>
      <c r="B149" s="173" t="s">
        <v>344</v>
      </c>
      <c r="C149" s="174" t="s">
        <v>345</v>
      </c>
      <c r="D149" s="175" t="s">
        <v>124</v>
      </c>
      <c r="E149" s="176" t="n">
        <v>7.5</v>
      </c>
      <c r="F149" s="176"/>
      <c r="G149" s="177" t="n">
        <f aca="false">F149*E149</f>
        <v>0</v>
      </c>
      <c r="H149" s="178" t="n">
        <v>0</v>
      </c>
      <c r="I149" s="179" t="n">
        <f aca="false">E149*H149</f>
        <v>0</v>
      </c>
      <c r="J149" s="178"/>
      <c r="K149" s="179" t="n">
        <f aca="false">E149*J149</f>
        <v>0</v>
      </c>
      <c r="O149" s="171" t="n">
        <v>2</v>
      </c>
      <c r="AA149" s="143" t="n">
        <v>8</v>
      </c>
      <c r="AB149" s="143" t="n">
        <v>0</v>
      </c>
      <c r="AC149" s="143" t="n">
        <v>3</v>
      </c>
      <c r="AZ149" s="143" t="n">
        <v>1</v>
      </c>
      <c r="BA149" s="143" t="n">
        <f aca="false">IF(AZ149=1,G149,0)</f>
        <v>0</v>
      </c>
      <c r="BB149" s="143" t="n">
        <f aca="false">IF(AZ149=2,G149,0)</f>
        <v>0</v>
      </c>
      <c r="BC149" s="143" t="n">
        <f aca="false">IF(AZ149=3,G149,0)</f>
        <v>0</v>
      </c>
      <c r="BD149" s="143" t="n">
        <f aca="false">IF(AZ149=4,G149,0)</f>
        <v>0</v>
      </c>
      <c r="BE149" s="143" t="n">
        <f aca="false">IF(AZ149=5,G149,0)</f>
        <v>0</v>
      </c>
      <c r="CA149" s="171" t="n">
        <v>8</v>
      </c>
      <c r="CB149" s="171" t="n">
        <v>0</v>
      </c>
    </row>
    <row r="150" customFormat="false" ht="12.75" hidden="false" customHeight="false" outlineLevel="0" collapsed="false">
      <c r="A150" s="172" t="n">
        <v>69</v>
      </c>
      <c r="B150" s="173" t="s">
        <v>346</v>
      </c>
      <c r="C150" s="174" t="s">
        <v>347</v>
      </c>
      <c r="D150" s="175" t="s">
        <v>124</v>
      </c>
      <c r="E150" s="176" t="n">
        <v>7.5</v>
      </c>
      <c r="F150" s="176"/>
      <c r="G150" s="177" t="n">
        <f aca="false">F150*E150</f>
        <v>0</v>
      </c>
      <c r="H150" s="178" t="n">
        <v>0</v>
      </c>
      <c r="I150" s="179" t="n">
        <f aca="false">E150*H150</f>
        <v>0</v>
      </c>
      <c r="J150" s="178"/>
      <c r="K150" s="179" t="n">
        <f aca="false">E150*J150</f>
        <v>0</v>
      </c>
      <c r="O150" s="171" t="n">
        <v>2</v>
      </c>
      <c r="AA150" s="143" t="n">
        <v>8</v>
      </c>
      <c r="AB150" s="143" t="n">
        <v>0</v>
      </c>
      <c r="AC150" s="143" t="n">
        <v>3</v>
      </c>
      <c r="AZ150" s="143" t="n">
        <v>1</v>
      </c>
      <c r="BA150" s="143" t="n">
        <f aca="false">IF(AZ150=1,G150,0)</f>
        <v>0</v>
      </c>
      <c r="BB150" s="143" t="n">
        <f aca="false">IF(AZ150=2,G150,0)</f>
        <v>0</v>
      </c>
      <c r="BC150" s="143" t="n">
        <f aca="false">IF(AZ150=3,G150,0)</f>
        <v>0</v>
      </c>
      <c r="BD150" s="143" t="n">
        <f aca="false">IF(AZ150=4,G150,0)</f>
        <v>0</v>
      </c>
      <c r="BE150" s="143" t="n">
        <f aca="false">IF(AZ150=5,G150,0)</f>
        <v>0</v>
      </c>
      <c r="CA150" s="171" t="n">
        <v>8</v>
      </c>
      <c r="CB150" s="171" t="n">
        <v>0</v>
      </c>
    </row>
    <row r="151" customFormat="false" ht="12.75" hidden="false" customHeight="false" outlineLevel="0" collapsed="false">
      <c r="A151" s="180"/>
      <c r="B151" s="181" t="s">
        <v>103</v>
      </c>
      <c r="C151" s="182" t="s">
        <v>348</v>
      </c>
      <c r="D151" s="183"/>
      <c r="E151" s="184"/>
      <c r="F151" s="185"/>
      <c r="G151" s="186" t="n">
        <f aca="false">SUM(G145:G150)</f>
        <v>0</v>
      </c>
      <c r="H151" s="187"/>
      <c r="I151" s="188" t="n">
        <f aca="false">SUM(I144:I150)</f>
        <v>0</v>
      </c>
      <c r="J151" s="187"/>
      <c r="K151" s="188" t="n">
        <f aca="false">SUM(K144:K150)</f>
        <v>0</v>
      </c>
      <c r="O151" s="171" t="n">
        <v>4</v>
      </c>
      <c r="BA151" s="189" t="n">
        <f aca="false">SUM(BA144:BA150)</f>
        <v>0</v>
      </c>
      <c r="BB151" s="189" t="n">
        <f aca="false">SUM(BB144:BB150)</f>
        <v>0</v>
      </c>
      <c r="BC151" s="189" t="n">
        <f aca="false">SUM(BC144:BC150)</f>
        <v>0</v>
      </c>
      <c r="BD151" s="189" t="n">
        <f aca="false">SUM(BD144:BD150)</f>
        <v>0</v>
      </c>
      <c r="BE151" s="189" t="n">
        <f aca="false">SUM(BE144:BE150)</f>
        <v>0</v>
      </c>
    </row>
    <row r="152" customFormat="false" ht="12.75" hidden="false" customHeight="false" outlineLevel="0" collapsed="false">
      <c r="E152" s="145"/>
    </row>
    <row r="153" customFormat="false" ht="12.75" hidden="false" customHeight="false" outlineLevel="0" collapsed="false">
      <c r="E153" s="145"/>
    </row>
    <row r="154" customFormat="false" ht="12.75" hidden="false" customHeight="false" outlineLevel="0" collapsed="false">
      <c r="E154" s="145"/>
    </row>
    <row r="155" customFormat="false" ht="12.75" hidden="false" customHeight="false" outlineLevel="0" collapsed="false">
      <c r="E155" s="145"/>
    </row>
    <row r="156" customFormat="false" ht="12.75" hidden="false" customHeight="false" outlineLevel="0" collapsed="false">
      <c r="E156" s="145"/>
    </row>
    <row r="157" customFormat="false" ht="12.75" hidden="false" customHeight="false" outlineLevel="0" collapsed="false">
      <c r="E157" s="145"/>
    </row>
    <row r="158" customFormat="false" ht="12.75" hidden="false" customHeight="false" outlineLevel="0" collapsed="false">
      <c r="E158" s="145"/>
    </row>
    <row r="159" customFormat="false" ht="12.75" hidden="false" customHeight="false" outlineLevel="0" collapsed="false">
      <c r="E159" s="145"/>
    </row>
    <row r="160" customFormat="false" ht="12.75" hidden="false" customHeight="false" outlineLevel="0" collapsed="false">
      <c r="E160" s="145"/>
    </row>
    <row r="161" customFormat="false" ht="12.75" hidden="false" customHeight="false" outlineLevel="0" collapsed="false">
      <c r="E161" s="145"/>
    </row>
    <row r="162" customFormat="false" ht="12.75" hidden="false" customHeight="false" outlineLevel="0" collapsed="false">
      <c r="E162" s="145"/>
    </row>
    <row r="163" customFormat="false" ht="12.75" hidden="false" customHeight="false" outlineLevel="0" collapsed="false">
      <c r="E163" s="145"/>
    </row>
    <row r="164" customFormat="false" ht="12.75" hidden="false" customHeight="false" outlineLevel="0" collapsed="false">
      <c r="E164" s="145"/>
    </row>
    <row r="165" customFormat="false" ht="12.75" hidden="false" customHeight="false" outlineLevel="0" collapsed="false">
      <c r="E165" s="145"/>
    </row>
    <row r="166" customFormat="false" ht="12.75" hidden="false" customHeight="false" outlineLevel="0" collapsed="false">
      <c r="E166" s="145"/>
    </row>
    <row r="167" customFormat="false" ht="12.75" hidden="false" customHeight="false" outlineLevel="0" collapsed="false">
      <c r="E167" s="145"/>
    </row>
    <row r="168" customFormat="false" ht="12.75" hidden="false" customHeight="false" outlineLevel="0" collapsed="false">
      <c r="E168" s="145"/>
    </row>
    <row r="169" customFormat="false" ht="12.75" hidden="false" customHeight="false" outlineLevel="0" collapsed="false">
      <c r="E169" s="145"/>
    </row>
    <row r="170" customFormat="false" ht="12.75" hidden="false" customHeight="false" outlineLevel="0" collapsed="false">
      <c r="E170" s="145"/>
    </row>
    <row r="171" customFormat="false" ht="12.75" hidden="false" customHeight="false" outlineLevel="0" collapsed="false">
      <c r="E171" s="145"/>
    </row>
    <row r="172" customFormat="false" ht="12.75" hidden="false" customHeight="false" outlineLevel="0" collapsed="false">
      <c r="E172" s="145"/>
    </row>
    <row r="173" customFormat="false" ht="12.75" hidden="false" customHeight="false" outlineLevel="0" collapsed="false">
      <c r="E173" s="145"/>
    </row>
    <row r="174" customFormat="false" ht="12.75" hidden="false" customHeight="false" outlineLevel="0" collapsed="false">
      <c r="E174" s="145"/>
    </row>
    <row r="175" customFormat="false" ht="12.75" hidden="false" customHeight="false" outlineLevel="0" collapsed="false">
      <c r="A175" s="231"/>
      <c r="B175" s="231"/>
      <c r="C175" s="231"/>
      <c r="D175" s="231"/>
      <c r="E175" s="239"/>
      <c r="F175" s="239"/>
      <c r="G175" s="239"/>
    </row>
    <row r="176" customFormat="false" ht="12.75" hidden="false" customHeight="false" outlineLevel="0" collapsed="false">
      <c r="A176" s="231"/>
      <c r="B176" s="231"/>
      <c r="C176" s="231"/>
      <c r="D176" s="231"/>
      <c r="E176" s="239"/>
      <c r="F176" s="239"/>
      <c r="G176" s="239"/>
    </row>
    <row r="177" customFormat="false" ht="12.75" hidden="false" customHeight="false" outlineLevel="0" collapsed="false">
      <c r="A177" s="231"/>
      <c r="B177" s="231"/>
      <c r="C177" s="231"/>
      <c r="D177" s="231"/>
      <c r="E177" s="239"/>
      <c r="F177" s="239"/>
      <c r="G177" s="239"/>
    </row>
    <row r="178" customFormat="false" ht="12.75" hidden="false" customHeight="false" outlineLevel="0" collapsed="false">
      <c r="A178" s="231"/>
      <c r="B178" s="231"/>
      <c r="C178" s="231"/>
      <c r="D178" s="231"/>
      <c r="E178" s="239"/>
      <c r="F178" s="239"/>
      <c r="G178" s="239"/>
    </row>
    <row r="179" customFormat="false" ht="12.75" hidden="false" customHeight="false" outlineLevel="0" collapsed="false">
      <c r="E179" s="145"/>
    </row>
    <row r="180" customFormat="false" ht="12.75" hidden="false" customHeight="false" outlineLevel="0" collapsed="false">
      <c r="E180" s="145"/>
    </row>
    <row r="181" customFormat="false" ht="12.75" hidden="false" customHeight="false" outlineLevel="0" collapsed="false">
      <c r="E181" s="145"/>
    </row>
    <row r="182" customFormat="false" ht="12.75" hidden="false" customHeight="false" outlineLevel="0" collapsed="false">
      <c r="E182" s="145"/>
    </row>
    <row r="183" customFormat="false" ht="12.75" hidden="false" customHeight="false" outlineLevel="0" collapsed="false">
      <c r="E183" s="145"/>
    </row>
    <row r="184" customFormat="false" ht="12.75" hidden="false" customHeight="false" outlineLevel="0" collapsed="false">
      <c r="E184" s="145"/>
    </row>
    <row r="185" customFormat="false" ht="12.75" hidden="false" customHeight="false" outlineLevel="0" collapsed="false">
      <c r="E185" s="145"/>
    </row>
    <row r="186" customFormat="false" ht="12.75" hidden="false" customHeight="false" outlineLevel="0" collapsed="false">
      <c r="E186" s="145"/>
    </row>
    <row r="187" customFormat="false" ht="12.75" hidden="false" customHeight="false" outlineLevel="0" collapsed="false">
      <c r="E187" s="145"/>
    </row>
    <row r="188" customFormat="false" ht="12.75" hidden="false" customHeight="false" outlineLevel="0" collapsed="false">
      <c r="E188" s="145"/>
    </row>
    <row r="189" customFormat="false" ht="12.75" hidden="false" customHeight="false" outlineLevel="0" collapsed="false">
      <c r="E189" s="145"/>
    </row>
    <row r="190" customFormat="false" ht="12.75" hidden="false" customHeight="false" outlineLevel="0" collapsed="false">
      <c r="E190" s="145"/>
    </row>
    <row r="191" customFormat="false" ht="12.75" hidden="false" customHeight="false" outlineLevel="0" collapsed="false">
      <c r="E191" s="145"/>
    </row>
    <row r="192" customFormat="false" ht="12.75" hidden="false" customHeight="false" outlineLevel="0" collapsed="false">
      <c r="E192" s="145"/>
    </row>
    <row r="193" customFormat="false" ht="12.75" hidden="false" customHeight="false" outlineLevel="0" collapsed="false">
      <c r="E193" s="145"/>
    </row>
    <row r="194" customFormat="false" ht="12.75" hidden="false" customHeight="false" outlineLevel="0" collapsed="false">
      <c r="E194" s="145"/>
    </row>
    <row r="195" customFormat="false" ht="12.75" hidden="false" customHeight="false" outlineLevel="0" collapsed="false">
      <c r="E195" s="145"/>
    </row>
    <row r="196" customFormat="false" ht="12.75" hidden="false" customHeight="false" outlineLevel="0" collapsed="false">
      <c r="E196" s="145"/>
    </row>
    <row r="197" customFormat="false" ht="12.75" hidden="false" customHeight="false" outlineLevel="0" collapsed="false">
      <c r="E197" s="145"/>
    </row>
    <row r="198" customFormat="false" ht="12.75" hidden="false" customHeight="false" outlineLevel="0" collapsed="false">
      <c r="E198" s="145"/>
    </row>
    <row r="199" customFormat="false" ht="12.75" hidden="false" customHeight="false" outlineLevel="0" collapsed="false">
      <c r="E199" s="145"/>
    </row>
    <row r="200" customFormat="false" ht="12.75" hidden="false" customHeight="false" outlineLevel="0" collapsed="false">
      <c r="E200" s="145"/>
    </row>
    <row r="201" customFormat="false" ht="12.75" hidden="false" customHeight="false" outlineLevel="0" collapsed="false">
      <c r="E201" s="145"/>
    </row>
    <row r="202" customFormat="false" ht="12.75" hidden="false" customHeight="false" outlineLevel="0" collapsed="false">
      <c r="E202" s="145"/>
    </row>
    <row r="203" customFormat="false" ht="12.75" hidden="false" customHeight="false" outlineLevel="0" collapsed="false">
      <c r="E203" s="145"/>
    </row>
    <row r="204" customFormat="false" ht="12.75" hidden="false" customHeight="false" outlineLevel="0" collapsed="false">
      <c r="E204" s="145"/>
    </row>
    <row r="205" customFormat="false" ht="12.75" hidden="false" customHeight="false" outlineLevel="0" collapsed="false">
      <c r="E205" s="145"/>
    </row>
    <row r="206" customFormat="false" ht="12.75" hidden="false" customHeight="false" outlineLevel="0" collapsed="false">
      <c r="E206" s="145"/>
    </row>
    <row r="207" customFormat="false" ht="12.75" hidden="false" customHeight="false" outlineLevel="0" collapsed="false">
      <c r="E207" s="145"/>
    </row>
    <row r="208" customFormat="false" ht="12.75" hidden="false" customHeight="false" outlineLevel="0" collapsed="false">
      <c r="E208" s="145"/>
    </row>
    <row r="209" customFormat="false" ht="12.75" hidden="false" customHeight="false" outlineLevel="0" collapsed="false">
      <c r="E209" s="145"/>
    </row>
    <row r="210" customFormat="false" ht="12.75" hidden="false" customHeight="false" outlineLevel="0" collapsed="false">
      <c r="A210" s="240"/>
      <c r="B210" s="240"/>
    </row>
    <row r="211" customFormat="false" ht="12.75" hidden="false" customHeight="false" outlineLevel="0" collapsed="false">
      <c r="A211" s="231"/>
      <c r="B211" s="231"/>
      <c r="C211" s="241"/>
      <c r="D211" s="241"/>
      <c r="E211" s="242"/>
      <c r="F211" s="243"/>
      <c r="G211" s="243"/>
    </row>
    <row r="212" customFormat="false" ht="12.75" hidden="false" customHeight="false" outlineLevel="0" collapsed="false">
      <c r="A212" s="244"/>
      <c r="B212" s="244"/>
      <c r="C212" s="231"/>
      <c r="D212" s="231"/>
      <c r="E212" s="245"/>
      <c r="F212" s="239"/>
      <c r="G212" s="239"/>
    </row>
    <row r="213" customFormat="false" ht="12.75" hidden="false" customHeight="false" outlineLevel="0" collapsed="false">
      <c r="A213" s="231"/>
      <c r="B213" s="231"/>
      <c r="C213" s="231"/>
      <c r="D213" s="231"/>
      <c r="E213" s="245"/>
      <c r="F213" s="239"/>
      <c r="G213" s="239"/>
    </row>
    <row r="214" customFormat="false" ht="12.75" hidden="false" customHeight="false" outlineLevel="0" collapsed="false">
      <c r="A214" s="231"/>
      <c r="B214" s="231"/>
      <c r="C214" s="231"/>
      <c r="D214" s="231"/>
      <c r="E214" s="245"/>
      <c r="F214" s="239"/>
      <c r="G214" s="239"/>
    </row>
    <row r="215" customFormat="false" ht="12.75" hidden="false" customHeight="false" outlineLevel="0" collapsed="false">
      <c r="A215" s="231"/>
      <c r="B215" s="231"/>
      <c r="C215" s="231"/>
      <c r="D215" s="231"/>
      <c r="E215" s="245"/>
      <c r="F215" s="239"/>
      <c r="G215" s="239"/>
    </row>
    <row r="216" customFormat="false" ht="12.75" hidden="false" customHeight="false" outlineLevel="0" collapsed="false">
      <c r="A216" s="231"/>
      <c r="B216" s="231"/>
      <c r="C216" s="231"/>
      <c r="D216" s="231"/>
      <c r="E216" s="245"/>
      <c r="F216" s="239"/>
      <c r="G216" s="239"/>
    </row>
    <row r="217" customFormat="false" ht="12.75" hidden="false" customHeight="false" outlineLevel="0" collapsed="false">
      <c r="A217" s="231"/>
      <c r="B217" s="231"/>
      <c r="C217" s="231"/>
      <c r="D217" s="231"/>
      <c r="E217" s="245"/>
      <c r="F217" s="239"/>
      <c r="G217" s="239"/>
    </row>
    <row r="218" customFormat="false" ht="12.75" hidden="false" customHeight="false" outlineLevel="0" collapsed="false">
      <c r="A218" s="231"/>
      <c r="B218" s="231"/>
      <c r="C218" s="231"/>
      <c r="D218" s="231"/>
      <c r="E218" s="245"/>
      <c r="F218" s="239"/>
      <c r="G218" s="239"/>
    </row>
    <row r="219" customFormat="false" ht="12.75" hidden="false" customHeight="false" outlineLevel="0" collapsed="false">
      <c r="A219" s="231"/>
      <c r="B219" s="231"/>
      <c r="C219" s="231"/>
      <c r="D219" s="231"/>
      <c r="E219" s="245"/>
      <c r="F219" s="239"/>
      <c r="G219" s="239"/>
    </row>
    <row r="220" customFormat="false" ht="12.75" hidden="false" customHeight="false" outlineLevel="0" collapsed="false">
      <c r="A220" s="231"/>
      <c r="B220" s="231"/>
      <c r="C220" s="231"/>
      <c r="D220" s="231"/>
      <c r="E220" s="245"/>
      <c r="F220" s="239"/>
      <c r="G220" s="239"/>
    </row>
    <row r="221" customFormat="false" ht="12.75" hidden="false" customHeight="false" outlineLevel="0" collapsed="false">
      <c r="A221" s="231"/>
      <c r="B221" s="231"/>
      <c r="C221" s="231"/>
      <c r="D221" s="231"/>
      <c r="E221" s="245"/>
      <c r="F221" s="239"/>
      <c r="G221" s="239"/>
    </row>
    <row r="222" customFormat="false" ht="12.75" hidden="false" customHeight="false" outlineLevel="0" collapsed="false">
      <c r="A222" s="231"/>
      <c r="B222" s="231"/>
      <c r="C222" s="231"/>
      <c r="D222" s="231"/>
      <c r="E222" s="245"/>
      <c r="F222" s="239"/>
      <c r="G222" s="239"/>
    </row>
    <row r="223" customFormat="false" ht="12.75" hidden="false" customHeight="false" outlineLevel="0" collapsed="false">
      <c r="A223" s="231"/>
      <c r="B223" s="231"/>
      <c r="C223" s="231"/>
      <c r="D223" s="231"/>
      <c r="E223" s="245"/>
      <c r="F223" s="239"/>
      <c r="G223" s="239"/>
    </row>
    <row r="224" customFormat="false" ht="12.75" hidden="false" customHeight="false" outlineLevel="0" collapsed="false">
      <c r="A224" s="231"/>
      <c r="B224" s="231"/>
      <c r="C224" s="231"/>
      <c r="D224" s="231"/>
      <c r="E224" s="245"/>
      <c r="F224" s="239"/>
      <c r="G224" s="239"/>
    </row>
  </sheetData>
  <mergeCells count="38">
    <mergeCell ref="A1:G1"/>
    <mergeCell ref="A3:B3"/>
    <mergeCell ref="A4:B4"/>
    <mergeCell ref="E4:G4"/>
    <mergeCell ref="C18:D18"/>
    <mergeCell ref="C20:D20"/>
    <mergeCell ref="C22:D22"/>
    <mergeCell ref="C26:D26"/>
    <mergeCell ref="C27:D27"/>
    <mergeCell ref="C28:D28"/>
    <mergeCell ref="C41:D41"/>
    <mergeCell ref="C45:D45"/>
    <mergeCell ref="C47:D47"/>
    <mergeCell ref="C48:D48"/>
    <mergeCell ref="C50:D50"/>
    <mergeCell ref="C52:D52"/>
    <mergeCell ref="C54:D54"/>
    <mergeCell ref="C58:D58"/>
    <mergeCell ref="C60:D60"/>
    <mergeCell ref="C67:D67"/>
    <mergeCell ref="C69:D69"/>
    <mergeCell ref="C93:D93"/>
    <mergeCell ref="C95:D95"/>
    <mergeCell ref="C97:D97"/>
    <mergeCell ref="C99:D99"/>
    <mergeCell ref="C105:D105"/>
    <mergeCell ref="C111:D111"/>
    <mergeCell ref="C113:D113"/>
    <mergeCell ref="C115:D115"/>
    <mergeCell ref="C120:D120"/>
    <mergeCell ref="C122:D122"/>
    <mergeCell ref="C124:D124"/>
    <mergeCell ref="C127:D127"/>
    <mergeCell ref="C129:D129"/>
    <mergeCell ref="C134:D134"/>
    <mergeCell ref="C136:D136"/>
    <mergeCell ref="E139:G139"/>
    <mergeCell ref="E142:G142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2019-01-06T16:29:25Z</dcterms:created>
  <dc:creator>work</dc:creator>
  <dc:description/>
  <dc:language>cs-CZ</dc:language>
  <cp:lastModifiedBy/>
  <cp:lastPrinted>2019-03-04T11:38:13Z</cp:lastPrinted>
  <dcterms:modified xsi:type="dcterms:W3CDTF">2021-03-19T22:31:41Z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